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370"/>
  </bookViews>
  <sheets>
    <sheet name="Von Mises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I22" i="3" l="1"/>
  <c r="J22" i="3"/>
  <c r="K22" i="3"/>
  <c r="L22" i="3"/>
  <c r="M22" i="3"/>
  <c r="H22" i="3"/>
  <c r="I21" i="3"/>
  <c r="J21" i="3"/>
  <c r="K21" i="3"/>
  <c r="L21" i="3"/>
  <c r="M21" i="3"/>
  <c r="H21" i="3"/>
  <c r="N30" i="2"/>
  <c r="N31" i="2" s="1"/>
  <c r="O26" i="2"/>
  <c r="R17" i="2"/>
  <c r="R18" i="2"/>
  <c r="R19" i="2"/>
  <c r="Q17" i="2"/>
  <c r="Q16" i="2"/>
  <c r="P21" i="2"/>
  <c r="O21" i="2"/>
  <c r="Q21" i="2" s="1"/>
  <c r="P20" i="2"/>
  <c r="R20" i="2" s="1"/>
  <c r="O20" i="2"/>
  <c r="Q20" i="2" s="1"/>
  <c r="P19" i="2"/>
  <c r="O19" i="2"/>
  <c r="Q19" i="2" s="1"/>
  <c r="P18" i="2"/>
  <c r="O18" i="2"/>
  <c r="Q18" i="2" s="1"/>
  <c r="P17" i="2"/>
  <c r="O17" i="2"/>
  <c r="P16" i="2"/>
  <c r="R16" i="2" s="1"/>
  <c r="O16" i="2"/>
  <c r="T29" i="2" l="1"/>
  <c r="R29" i="2"/>
  <c r="R21" i="2"/>
  <c r="N32" i="2"/>
  <c r="E130" i="2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G26" i="2"/>
  <c r="E30" i="2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I22" i="2"/>
  <c r="I23" i="2"/>
  <c r="I21" i="2"/>
  <c r="K22" i="2"/>
  <c r="J22" i="2" s="1"/>
  <c r="K23" i="2"/>
  <c r="J23" i="2" s="1"/>
  <c r="K21" i="2"/>
  <c r="J21" i="2" s="1"/>
  <c r="Q29" i="2" l="1"/>
  <c r="I29" i="2"/>
  <c r="G29" i="2"/>
  <c r="H29" i="2"/>
  <c r="S29" i="2"/>
  <c r="P29" i="2"/>
  <c r="U29" i="2"/>
  <c r="Q32" i="2"/>
  <c r="N33" i="2"/>
  <c r="O32" i="2"/>
  <c r="D26" i="2"/>
  <c r="T32" i="2" l="1"/>
  <c r="S32" i="2"/>
  <c r="P32" i="2"/>
  <c r="U32" i="2"/>
  <c r="W32" i="2" s="1"/>
  <c r="R32" i="2"/>
  <c r="K29" i="2"/>
  <c r="F139" i="2"/>
  <c r="F155" i="2"/>
  <c r="F171" i="2"/>
  <c r="F187" i="2"/>
  <c r="F33" i="2"/>
  <c r="F49" i="2"/>
  <c r="F65" i="2"/>
  <c r="F81" i="2"/>
  <c r="F97" i="2"/>
  <c r="F113" i="2"/>
  <c r="F129" i="2"/>
  <c r="F142" i="2"/>
  <c r="F158" i="2"/>
  <c r="F174" i="2"/>
  <c r="F36" i="2"/>
  <c r="F52" i="2"/>
  <c r="F68" i="2"/>
  <c r="F84" i="2"/>
  <c r="F100" i="2"/>
  <c r="F116" i="2"/>
  <c r="F143" i="2"/>
  <c r="F159" i="2"/>
  <c r="F175" i="2"/>
  <c r="F37" i="2"/>
  <c r="F53" i="2"/>
  <c r="F69" i="2"/>
  <c r="F85" i="2"/>
  <c r="F101" i="2"/>
  <c r="F117" i="2"/>
  <c r="F145" i="2"/>
  <c r="F161" i="2"/>
  <c r="F177" i="2"/>
  <c r="F39" i="2"/>
  <c r="F55" i="2"/>
  <c r="F71" i="2"/>
  <c r="F87" i="2"/>
  <c r="F103" i="2"/>
  <c r="F119" i="2"/>
  <c r="O31" i="2"/>
  <c r="F132" i="2"/>
  <c r="F152" i="2"/>
  <c r="F173" i="2"/>
  <c r="F46" i="2"/>
  <c r="F67" i="2"/>
  <c r="F90" i="2"/>
  <c r="F110" i="2"/>
  <c r="F140" i="2"/>
  <c r="F163" i="2"/>
  <c r="F183" i="2"/>
  <c r="F34" i="2"/>
  <c r="F57" i="2"/>
  <c r="F77" i="2"/>
  <c r="F98" i="2"/>
  <c r="F121" i="2"/>
  <c r="F141" i="2"/>
  <c r="F164" i="2"/>
  <c r="F184" i="2"/>
  <c r="F35" i="2"/>
  <c r="F58" i="2"/>
  <c r="F78" i="2"/>
  <c r="F99" i="2"/>
  <c r="F147" i="2"/>
  <c r="F170" i="2"/>
  <c r="F54" i="2"/>
  <c r="F80" i="2"/>
  <c r="F107" i="2"/>
  <c r="F30" i="2"/>
  <c r="F150" i="2"/>
  <c r="F31" i="2"/>
  <c r="F60" i="2"/>
  <c r="F86" i="2"/>
  <c r="F32" i="2"/>
  <c r="F88" i="2"/>
  <c r="F180" i="2"/>
  <c r="F89" i="2"/>
  <c r="F181" i="2"/>
  <c r="F91" i="2"/>
  <c r="F186" i="2"/>
  <c r="F122" i="2"/>
  <c r="F162" i="2"/>
  <c r="F95" i="2"/>
  <c r="F47" i="2"/>
  <c r="F138" i="2"/>
  <c r="F75" i="2"/>
  <c r="F144" i="2"/>
  <c r="F106" i="2"/>
  <c r="O30" i="2"/>
  <c r="F148" i="2"/>
  <c r="F172" i="2"/>
  <c r="F56" i="2"/>
  <c r="F82" i="2"/>
  <c r="F108" i="2"/>
  <c r="F176" i="2"/>
  <c r="F59" i="2"/>
  <c r="F83" i="2"/>
  <c r="F109" i="2"/>
  <c r="F178" i="2"/>
  <c r="F111" i="2"/>
  <c r="F151" i="2"/>
  <c r="F61" i="2"/>
  <c r="F153" i="2"/>
  <c r="F38" i="2"/>
  <c r="F114" i="2"/>
  <c r="F130" i="2"/>
  <c r="F63" i="2"/>
  <c r="F43" i="2"/>
  <c r="F188" i="2"/>
  <c r="F123" i="2"/>
  <c r="F125" i="2"/>
  <c r="F105" i="2"/>
  <c r="F146" i="2"/>
  <c r="F79" i="2"/>
  <c r="F149" i="2"/>
  <c r="F179" i="2"/>
  <c r="F112" i="2"/>
  <c r="F62" i="2"/>
  <c r="F154" i="2"/>
  <c r="F115" i="2"/>
  <c r="F160" i="2"/>
  <c r="F94" i="2"/>
  <c r="F44" i="2"/>
  <c r="F137" i="2"/>
  <c r="F74" i="2"/>
  <c r="F167" i="2"/>
  <c r="F50" i="2"/>
  <c r="F126" i="2"/>
  <c r="F127" i="2"/>
  <c r="F40" i="2"/>
  <c r="F104" i="2"/>
  <c r="F76" i="2"/>
  <c r="F131" i="2"/>
  <c r="F156" i="2"/>
  <c r="F182" i="2"/>
  <c r="F41" i="2"/>
  <c r="F64" i="2"/>
  <c r="F92" i="2"/>
  <c r="F118" i="2"/>
  <c r="F133" i="2"/>
  <c r="F157" i="2"/>
  <c r="F185" i="2"/>
  <c r="F42" i="2"/>
  <c r="F66" i="2"/>
  <c r="F93" i="2"/>
  <c r="F120" i="2"/>
  <c r="F134" i="2"/>
  <c r="F70" i="2"/>
  <c r="F135" i="2"/>
  <c r="F72" i="2"/>
  <c r="F136" i="2"/>
  <c r="F165" i="2"/>
  <c r="F189" i="2"/>
  <c r="F45" i="2"/>
  <c r="F73" i="2"/>
  <c r="F96" i="2"/>
  <c r="F124" i="2"/>
  <c r="F166" i="2"/>
  <c r="F102" i="2"/>
  <c r="F48" i="2"/>
  <c r="F168" i="2"/>
  <c r="F169" i="2"/>
  <c r="F51" i="2"/>
  <c r="F128" i="2"/>
  <c r="W29" i="2"/>
  <c r="N34" i="2"/>
  <c r="O33" i="2"/>
  <c r="I133" i="2" l="1"/>
  <c r="G133" i="2"/>
  <c r="H133" i="2"/>
  <c r="I43" i="2"/>
  <c r="H43" i="2"/>
  <c r="G43" i="2"/>
  <c r="I35" i="2"/>
  <c r="H35" i="2"/>
  <c r="G35" i="2"/>
  <c r="H118" i="2"/>
  <c r="I118" i="2"/>
  <c r="G118" i="2"/>
  <c r="G184" i="2"/>
  <c r="I184" i="2"/>
  <c r="H184" i="2"/>
  <c r="G45" i="2"/>
  <c r="H45" i="2"/>
  <c r="I45" i="2"/>
  <c r="I130" i="2"/>
  <c r="G130" i="2"/>
  <c r="K130" i="2" s="1"/>
  <c r="H130" i="2"/>
  <c r="G32" i="2"/>
  <c r="H32" i="2"/>
  <c r="I32" i="2"/>
  <c r="I86" i="2"/>
  <c r="G86" i="2"/>
  <c r="H86" i="2"/>
  <c r="G165" i="2"/>
  <c r="H165" i="2"/>
  <c r="I165" i="2"/>
  <c r="H121" i="2"/>
  <c r="G121" i="2"/>
  <c r="I121" i="2"/>
  <c r="U33" i="2"/>
  <c r="W33" i="2" s="1"/>
  <c r="P33" i="2"/>
  <c r="R33" i="2"/>
  <c r="Q33" i="2"/>
  <c r="T33" i="2"/>
  <c r="S33" i="2"/>
  <c r="I33" i="2"/>
  <c r="H33" i="2"/>
  <c r="G33" i="2"/>
  <c r="I112" i="2"/>
  <c r="G112" i="2"/>
  <c r="H112" i="2"/>
  <c r="G151" i="2"/>
  <c r="I151" i="2"/>
  <c r="H151" i="2"/>
  <c r="H138" i="2"/>
  <c r="G138" i="2"/>
  <c r="K138" i="2" s="1"/>
  <c r="I138" i="2"/>
  <c r="G30" i="2"/>
  <c r="I30" i="2"/>
  <c r="H30" i="2"/>
  <c r="I57" i="2"/>
  <c r="G57" i="2"/>
  <c r="H57" i="2"/>
  <c r="H71" i="2"/>
  <c r="G71" i="2"/>
  <c r="I71" i="2"/>
  <c r="H100" i="2"/>
  <c r="G100" i="2"/>
  <c r="K100" i="2" s="1"/>
  <c r="I100" i="2"/>
  <c r="G171" i="2"/>
  <c r="K171" i="2" s="1"/>
  <c r="I171" i="2"/>
  <c r="H171" i="2"/>
  <c r="I113" i="2"/>
  <c r="H113" i="2"/>
  <c r="G113" i="2"/>
  <c r="H132" i="2"/>
  <c r="G132" i="2"/>
  <c r="I132" i="2"/>
  <c r="H64" i="2"/>
  <c r="I64" i="2"/>
  <c r="G64" i="2"/>
  <c r="K64" i="2" s="1"/>
  <c r="I144" i="2"/>
  <c r="G144" i="2"/>
  <c r="H144" i="2"/>
  <c r="G95" i="2"/>
  <c r="H95" i="2"/>
  <c r="I95" i="2"/>
  <c r="H183" i="2"/>
  <c r="G183" i="2"/>
  <c r="I183" i="2"/>
  <c r="H39" i="2"/>
  <c r="I39" i="2"/>
  <c r="G39" i="2"/>
  <c r="G68" i="2"/>
  <c r="I68" i="2"/>
  <c r="H68" i="2"/>
  <c r="I139" i="2"/>
  <c r="G139" i="2"/>
  <c r="H139" i="2"/>
  <c r="H96" i="2"/>
  <c r="I96" i="2"/>
  <c r="G96" i="2"/>
  <c r="H65" i="2"/>
  <c r="G65" i="2"/>
  <c r="I65" i="2"/>
  <c r="G154" i="2"/>
  <c r="K154" i="2" s="1"/>
  <c r="I154" i="2"/>
  <c r="H154" i="2"/>
  <c r="I54" i="2"/>
  <c r="G54" i="2"/>
  <c r="H54" i="2"/>
  <c r="I177" i="2"/>
  <c r="H177" i="2"/>
  <c r="G177" i="2"/>
  <c r="K177" i="2" s="1"/>
  <c r="H52" i="2"/>
  <c r="G52" i="2"/>
  <c r="I52" i="2"/>
  <c r="G137" i="2"/>
  <c r="K137" i="2" s="1"/>
  <c r="H137" i="2"/>
  <c r="I137" i="2"/>
  <c r="I152" i="2"/>
  <c r="G152" i="2"/>
  <c r="K152" i="2" s="1"/>
  <c r="H152" i="2"/>
  <c r="G92" i="2"/>
  <c r="H92" i="2"/>
  <c r="I92" i="2"/>
  <c r="G98" i="2"/>
  <c r="I98" i="2"/>
  <c r="H98" i="2"/>
  <c r="G83" i="2"/>
  <c r="I83" i="2"/>
  <c r="H83" i="2"/>
  <c r="G161" i="2"/>
  <c r="I161" i="2"/>
  <c r="H161" i="2"/>
  <c r="I36" i="2"/>
  <c r="G36" i="2"/>
  <c r="H36" i="2"/>
  <c r="H53" i="2"/>
  <c r="I53" i="2"/>
  <c r="G53" i="2"/>
  <c r="I141" i="2"/>
  <c r="H141" i="2"/>
  <c r="G141" i="2"/>
  <c r="I153" i="2"/>
  <c r="H153" i="2"/>
  <c r="G153" i="2"/>
  <c r="K153" i="2" s="1"/>
  <c r="I147" i="2"/>
  <c r="G147" i="2"/>
  <c r="H147" i="2"/>
  <c r="H174" i="2"/>
  <c r="I174" i="2"/>
  <c r="G174" i="2"/>
  <c r="K174" i="2" s="1"/>
  <c r="I173" i="2"/>
  <c r="H173" i="2"/>
  <c r="G173" i="2"/>
  <c r="K173" i="2" s="1"/>
  <c r="G63" i="2"/>
  <c r="I63" i="2"/>
  <c r="H63" i="2"/>
  <c r="G97" i="2"/>
  <c r="H97" i="2"/>
  <c r="I97" i="2"/>
  <c r="I94" i="2"/>
  <c r="H94" i="2"/>
  <c r="G94" i="2"/>
  <c r="I164" i="2"/>
  <c r="G164" i="2"/>
  <c r="H164" i="2"/>
  <c r="G160" i="2"/>
  <c r="H160" i="2"/>
  <c r="I160" i="2"/>
  <c r="G175" i="2"/>
  <c r="I175" i="2"/>
  <c r="H175" i="2"/>
  <c r="G41" i="2"/>
  <c r="H41" i="2"/>
  <c r="I41" i="2"/>
  <c r="G38" i="2"/>
  <c r="I38" i="2"/>
  <c r="H38" i="2"/>
  <c r="I106" i="2"/>
  <c r="H106" i="2"/>
  <c r="G106" i="2"/>
  <c r="I159" i="2"/>
  <c r="H159" i="2"/>
  <c r="G159" i="2"/>
  <c r="K159" i="2" s="1"/>
  <c r="I182" i="2"/>
  <c r="H182" i="2"/>
  <c r="G182" i="2"/>
  <c r="H103" i="2"/>
  <c r="G103" i="2"/>
  <c r="I103" i="2"/>
  <c r="G156" i="2"/>
  <c r="I156" i="2"/>
  <c r="H156" i="2"/>
  <c r="G77" i="2"/>
  <c r="I77" i="2"/>
  <c r="H77" i="2"/>
  <c r="I111" i="2"/>
  <c r="G111" i="2"/>
  <c r="H111" i="2"/>
  <c r="I107" i="2"/>
  <c r="G107" i="2"/>
  <c r="H107" i="2"/>
  <c r="I155" i="2"/>
  <c r="G155" i="2"/>
  <c r="K155" i="2" s="1"/>
  <c r="H155" i="2"/>
  <c r="I149" i="2"/>
  <c r="H149" i="2"/>
  <c r="G149" i="2"/>
  <c r="K149" i="2" s="1"/>
  <c r="I178" i="2"/>
  <c r="G178" i="2"/>
  <c r="H178" i="2"/>
  <c r="H169" i="2"/>
  <c r="G169" i="2"/>
  <c r="I169" i="2"/>
  <c r="G79" i="2"/>
  <c r="H79" i="2"/>
  <c r="I79" i="2"/>
  <c r="H109" i="2"/>
  <c r="G109" i="2"/>
  <c r="I109" i="2"/>
  <c r="I127" i="2"/>
  <c r="G127" i="2"/>
  <c r="H127" i="2"/>
  <c r="I170" i="2"/>
  <c r="G170" i="2"/>
  <c r="H170" i="2"/>
  <c r="H66" i="2"/>
  <c r="G66" i="2"/>
  <c r="I66" i="2"/>
  <c r="H186" i="2"/>
  <c r="G186" i="2"/>
  <c r="I186" i="2"/>
  <c r="I125" i="2"/>
  <c r="H125" i="2"/>
  <c r="G125" i="2"/>
  <c r="G176" i="2"/>
  <c r="I176" i="2"/>
  <c r="H176" i="2"/>
  <c r="G91" i="2"/>
  <c r="H91" i="2"/>
  <c r="I91" i="2"/>
  <c r="H99" i="2"/>
  <c r="G99" i="2"/>
  <c r="K99" i="2" s="1"/>
  <c r="I99" i="2"/>
  <c r="I90" i="2"/>
  <c r="H90" i="2"/>
  <c r="G90" i="2"/>
  <c r="I117" i="2"/>
  <c r="G117" i="2"/>
  <c r="H117" i="2"/>
  <c r="H158" i="2"/>
  <c r="I158" i="2"/>
  <c r="G158" i="2"/>
  <c r="G56" i="2"/>
  <c r="H56" i="2"/>
  <c r="I56" i="2"/>
  <c r="I180" i="2"/>
  <c r="G180" i="2"/>
  <c r="H180" i="2"/>
  <c r="G73" i="2"/>
  <c r="I73" i="2"/>
  <c r="H73" i="2"/>
  <c r="H88" i="2"/>
  <c r="G88" i="2"/>
  <c r="I88" i="2"/>
  <c r="H37" i="2"/>
  <c r="I37" i="2"/>
  <c r="G37" i="2"/>
  <c r="H114" i="2"/>
  <c r="I114" i="2"/>
  <c r="G114" i="2"/>
  <c r="G119" i="2"/>
  <c r="H119" i="2"/>
  <c r="I119" i="2"/>
  <c r="G31" i="2"/>
  <c r="K31" i="2" s="1"/>
  <c r="I31" i="2"/>
  <c r="H31" i="2"/>
  <c r="H72" i="2"/>
  <c r="G72" i="2"/>
  <c r="I72" i="2"/>
  <c r="H62" i="2"/>
  <c r="I62" i="2"/>
  <c r="G62" i="2"/>
  <c r="G61" i="2"/>
  <c r="I61" i="2"/>
  <c r="H61" i="2"/>
  <c r="I75" i="2"/>
  <c r="H75" i="2"/>
  <c r="G75" i="2"/>
  <c r="H150" i="2"/>
  <c r="G150" i="2"/>
  <c r="I150" i="2"/>
  <c r="G87" i="2"/>
  <c r="H87" i="2"/>
  <c r="I87" i="2"/>
  <c r="I116" i="2"/>
  <c r="G116" i="2"/>
  <c r="H116" i="2"/>
  <c r="I187" i="2"/>
  <c r="H187" i="2"/>
  <c r="G187" i="2"/>
  <c r="H135" i="2"/>
  <c r="I135" i="2"/>
  <c r="G135" i="2"/>
  <c r="K135" i="2" s="1"/>
  <c r="G131" i="2"/>
  <c r="H131" i="2"/>
  <c r="I131" i="2"/>
  <c r="G128" i="2"/>
  <c r="K128" i="2" s="1"/>
  <c r="I128" i="2"/>
  <c r="H128" i="2"/>
  <c r="I70" i="2"/>
  <c r="G70" i="2"/>
  <c r="H70" i="2"/>
  <c r="I179" i="2"/>
  <c r="H179" i="2"/>
  <c r="G179" i="2"/>
  <c r="K179" i="2" s="1"/>
  <c r="G104" i="2"/>
  <c r="H104" i="2"/>
  <c r="I104" i="2"/>
  <c r="I80" i="2"/>
  <c r="G80" i="2"/>
  <c r="H80" i="2"/>
  <c r="G120" i="2"/>
  <c r="K120" i="2" s="1"/>
  <c r="I120" i="2"/>
  <c r="H120" i="2"/>
  <c r="H162" i="2"/>
  <c r="I162" i="2"/>
  <c r="G162" i="2"/>
  <c r="K162" i="2" s="1"/>
  <c r="H168" i="2"/>
  <c r="G168" i="2"/>
  <c r="K168" i="2" s="1"/>
  <c r="I168" i="2"/>
  <c r="I146" i="2"/>
  <c r="H146" i="2"/>
  <c r="G146" i="2"/>
  <c r="K146" i="2" s="1"/>
  <c r="G140" i="2"/>
  <c r="H140" i="2"/>
  <c r="I140" i="2"/>
  <c r="H105" i="2"/>
  <c r="I105" i="2"/>
  <c r="G105" i="2"/>
  <c r="I145" i="2"/>
  <c r="H145" i="2"/>
  <c r="G145" i="2"/>
  <c r="K145" i="2" s="1"/>
  <c r="G42" i="2"/>
  <c r="H42" i="2"/>
  <c r="I42" i="2"/>
  <c r="G166" i="2"/>
  <c r="I166" i="2"/>
  <c r="H166" i="2"/>
  <c r="I185" i="2"/>
  <c r="G185" i="2"/>
  <c r="H185" i="2"/>
  <c r="G167" i="2"/>
  <c r="I167" i="2"/>
  <c r="H167" i="2"/>
  <c r="H123" i="2"/>
  <c r="G123" i="2"/>
  <c r="I123" i="2"/>
  <c r="I108" i="2"/>
  <c r="G108" i="2"/>
  <c r="H108" i="2"/>
  <c r="I181" i="2"/>
  <c r="H181" i="2"/>
  <c r="G181" i="2"/>
  <c r="K181" i="2" s="1"/>
  <c r="H78" i="2"/>
  <c r="I78" i="2"/>
  <c r="G78" i="2"/>
  <c r="H67" i="2"/>
  <c r="G67" i="2"/>
  <c r="K67" i="2" s="1"/>
  <c r="I67" i="2"/>
  <c r="I101" i="2"/>
  <c r="G101" i="2"/>
  <c r="H101" i="2"/>
  <c r="H142" i="2"/>
  <c r="I142" i="2"/>
  <c r="G142" i="2"/>
  <c r="K142" i="2" s="1"/>
  <c r="G69" i="2"/>
  <c r="H69" i="2"/>
  <c r="I69" i="2"/>
  <c r="H44" i="2"/>
  <c r="G44" i="2"/>
  <c r="I44" i="2"/>
  <c r="G172" i="2"/>
  <c r="H172" i="2"/>
  <c r="I172" i="2"/>
  <c r="I148" i="2"/>
  <c r="H148" i="2"/>
  <c r="G148" i="2"/>
  <c r="K148" i="2" s="1"/>
  <c r="G81" i="2"/>
  <c r="H81" i="2"/>
  <c r="I81" i="2"/>
  <c r="I189" i="2"/>
  <c r="H189" i="2"/>
  <c r="G189" i="2"/>
  <c r="K189" i="2" s="1"/>
  <c r="U30" i="2"/>
  <c r="W30" i="2" s="1"/>
  <c r="P30" i="2"/>
  <c r="S30" i="2"/>
  <c r="R30" i="2"/>
  <c r="T30" i="2"/>
  <c r="Q30" i="2"/>
  <c r="U31" i="2"/>
  <c r="W31" i="2" s="1"/>
  <c r="R31" i="2"/>
  <c r="S31" i="2"/>
  <c r="P31" i="2"/>
  <c r="Q31" i="2"/>
  <c r="T31" i="2"/>
  <c r="H115" i="2"/>
  <c r="G115" i="2"/>
  <c r="I115" i="2"/>
  <c r="H60" i="2"/>
  <c r="I60" i="2"/>
  <c r="G60" i="2"/>
  <c r="I49" i="2"/>
  <c r="H49" i="2"/>
  <c r="G49" i="2"/>
  <c r="K49" i="2" s="1"/>
  <c r="H136" i="2"/>
  <c r="G136" i="2"/>
  <c r="I136" i="2"/>
  <c r="G143" i="2"/>
  <c r="I143" i="2"/>
  <c r="H143" i="2"/>
  <c r="G76" i="2"/>
  <c r="I76" i="2"/>
  <c r="H76" i="2"/>
  <c r="H47" i="2"/>
  <c r="G47" i="2"/>
  <c r="K47" i="2" s="1"/>
  <c r="I47" i="2"/>
  <c r="G34" i="2"/>
  <c r="I34" i="2"/>
  <c r="H34" i="2"/>
  <c r="G55" i="2"/>
  <c r="H55" i="2"/>
  <c r="I55" i="2"/>
  <c r="G84" i="2"/>
  <c r="I84" i="2"/>
  <c r="H84" i="2"/>
  <c r="H51" i="2"/>
  <c r="I51" i="2"/>
  <c r="G51" i="2"/>
  <c r="H134" i="2"/>
  <c r="I134" i="2"/>
  <c r="G134" i="2"/>
  <c r="K134" i="2" s="1"/>
  <c r="I40" i="2"/>
  <c r="H40" i="2"/>
  <c r="G40" i="2"/>
  <c r="I163" i="2"/>
  <c r="H163" i="2"/>
  <c r="G163" i="2"/>
  <c r="K163" i="2" s="1"/>
  <c r="G93" i="2"/>
  <c r="I93" i="2"/>
  <c r="H93" i="2"/>
  <c r="H122" i="2"/>
  <c r="K122" i="2" s="1"/>
  <c r="G122" i="2"/>
  <c r="I122" i="2"/>
  <c r="H48" i="2"/>
  <c r="I48" i="2"/>
  <c r="G48" i="2"/>
  <c r="K48" i="2" s="1"/>
  <c r="I126" i="2"/>
  <c r="G126" i="2"/>
  <c r="H126" i="2"/>
  <c r="G59" i="2"/>
  <c r="H59" i="2"/>
  <c r="I59" i="2"/>
  <c r="I110" i="2"/>
  <c r="G110" i="2"/>
  <c r="H110" i="2"/>
  <c r="H102" i="2"/>
  <c r="I102" i="2"/>
  <c r="G102" i="2"/>
  <c r="G50" i="2"/>
  <c r="I50" i="2"/>
  <c r="H50" i="2"/>
  <c r="I124" i="2"/>
  <c r="G124" i="2"/>
  <c r="H124" i="2"/>
  <c r="I157" i="2"/>
  <c r="H157" i="2"/>
  <c r="G157" i="2"/>
  <c r="K157" i="2" s="1"/>
  <c r="I74" i="2"/>
  <c r="H74" i="2"/>
  <c r="G74" i="2"/>
  <c r="I188" i="2"/>
  <c r="H188" i="2"/>
  <c r="G188" i="2"/>
  <c r="K188" i="2" s="1"/>
  <c r="I82" i="2"/>
  <c r="H82" i="2"/>
  <c r="G82" i="2"/>
  <c r="I89" i="2"/>
  <c r="H89" i="2"/>
  <c r="G89" i="2"/>
  <c r="I58" i="2"/>
  <c r="H58" i="2"/>
  <c r="G58" i="2"/>
  <c r="I46" i="2"/>
  <c r="H46" i="2"/>
  <c r="G46" i="2"/>
  <c r="I85" i="2"/>
  <c r="H85" i="2"/>
  <c r="G85" i="2"/>
  <c r="G129" i="2"/>
  <c r="H129" i="2"/>
  <c r="I129" i="2"/>
  <c r="O34" i="2"/>
  <c r="N35" i="2"/>
  <c r="K62" i="2"/>
  <c r="K72" i="2"/>
  <c r="K90" i="2"/>
  <c r="K51" i="2"/>
  <c r="K33" i="2"/>
  <c r="K35" i="2"/>
  <c r="K112" i="2"/>
  <c r="K98" i="2"/>
  <c r="K147" i="2" l="1"/>
  <c r="K172" i="2"/>
  <c r="K156" i="2"/>
  <c r="K141" i="2"/>
  <c r="K187" i="2"/>
  <c r="K158" i="2"/>
  <c r="K166" i="2"/>
  <c r="K182" i="2"/>
  <c r="K132" i="2"/>
  <c r="K175" i="2"/>
  <c r="K139" i="2"/>
  <c r="K151" i="2"/>
  <c r="K144" i="2"/>
  <c r="K165" i="2"/>
  <c r="K176" i="2"/>
  <c r="K186" i="2"/>
  <c r="K160" i="2"/>
  <c r="K183" i="2"/>
  <c r="K143" i="2"/>
  <c r="K150" i="2"/>
  <c r="K180" i="2"/>
  <c r="K131" i="2"/>
  <c r="K170" i="2"/>
  <c r="K140" i="2"/>
  <c r="T34" i="2"/>
  <c r="R34" i="2"/>
  <c r="S34" i="2"/>
  <c r="U34" i="2"/>
  <c r="W34" i="2" s="1"/>
  <c r="Q34" i="2"/>
  <c r="P34" i="2"/>
  <c r="K133" i="2"/>
  <c r="K161" i="2"/>
  <c r="K178" i="2"/>
  <c r="K136" i="2"/>
  <c r="K167" i="2"/>
  <c r="K184" i="2"/>
  <c r="K185" i="2"/>
  <c r="K169" i="2"/>
  <c r="K164" i="2"/>
  <c r="N36" i="2"/>
  <c r="O35" i="2"/>
  <c r="K37" i="2"/>
  <c r="K43" i="2"/>
  <c r="K75" i="2"/>
  <c r="K50" i="2"/>
  <c r="K126" i="2"/>
  <c r="K40" i="2"/>
  <c r="K83" i="2"/>
  <c r="K56" i="2"/>
  <c r="K115" i="2"/>
  <c r="K81" i="2"/>
  <c r="K80" i="2"/>
  <c r="K113" i="2"/>
  <c r="K97" i="2"/>
  <c r="K118" i="2"/>
  <c r="K61" i="2"/>
  <c r="K103" i="2"/>
  <c r="K95" i="2"/>
  <c r="K65" i="2"/>
  <c r="K87" i="2"/>
  <c r="K63" i="2"/>
  <c r="K92" i="2"/>
  <c r="K74" i="2"/>
  <c r="K110" i="2"/>
  <c r="K54" i="2"/>
  <c r="K124" i="2"/>
  <c r="K96" i="2"/>
  <c r="K85" i="2"/>
  <c r="K84" i="2"/>
  <c r="K108" i="2"/>
  <c r="K125" i="2"/>
  <c r="K82" i="2"/>
  <c r="K106" i="2"/>
  <c r="K91" i="2"/>
  <c r="K111" i="2"/>
  <c r="K38" i="2"/>
  <c r="K105" i="2"/>
  <c r="K114" i="2"/>
  <c r="K76" i="2"/>
  <c r="K73" i="2"/>
  <c r="K101" i="2"/>
  <c r="K127" i="2"/>
  <c r="K89" i="2"/>
  <c r="K30" i="2"/>
  <c r="K57" i="2"/>
  <c r="K68" i="2"/>
  <c r="K45" i="2"/>
  <c r="K107" i="2"/>
  <c r="K39" i="2"/>
  <c r="K121" i="2"/>
  <c r="K79" i="2"/>
  <c r="K69" i="2"/>
  <c r="K41" i="2"/>
  <c r="K104" i="2"/>
  <c r="K66" i="2"/>
  <c r="K71" i="2"/>
  <c r="K77" i="2"/>
  <c r="K70" i="2"/>
  <c r="K129" i="2"/>
  <c r="K46" i="2"/>
  <c r="K42" i="2"/>
  <c r="K55" i="2"/>
  <c r="K123" i="2"/>
  <c r="K86" i="2"/>
  <c r="K52" i="2"/>
  <c r="K88" i="2"/>
  <c r="K58" i="2"/>
  <c r="K117" i="2"/>
  <c r="K102" i="2"/>
  <c r="K59" i="2"/>
  <c r="K78" i="2"/>
  <c r="K60" i="2"/>
  <c r="K119" i="2"/>
  <c r="K53" i="2"/>
  <c r="K93" i="2"/>
  <c r="K116" i="2"/>
  <c r="K44" i="2"/>
  <c r="K94" i="2"/>
  <c r="K34" i="2"/>
  <c r="K109" i="2"/>
  <c r="K32" i="2"/>
  <c r="K36" i="2"/>
  <c r="U35" i="2" l="1"/>
  <c r="W35" i="2" s="1"/>
  <c r="Q35" i="2"/>
  <c r="S35" i="2"/>
  <c r="T35" i="2"/>
  <c r="R35" i="2"/>
  <c r="P35" i="2"/>
  <c r="O36" i="2"/>
  <c r="N37" i="2"/>
  <c r="U36" i="2" l="1"/>
  <c r="W36" i="2" s="1"/>
  <c r="Q36" i="2"/>
  <c r="P36" i="2"/>
  <c r="T36" i="2"/>
  <c r="R36" i="2"/>
  <c r="S36" i="2"/>
  <c r="O37" i="2"/>
  <c r="N38" i="2"/>
  <c r="P37" i="2" l="1"/>
  <c r="Q37" i="2"/>
  <c r="U37" i="2"/>
  <c r="W37" i="2" s="1"/>
  <c r="R37" i="2"/>
  <c r="S37" i="2"/>
  <c r="T37" i="2"/>
  <c r="N39" i="2"/>
  <c r="O38" i="2"/>
  <c r="Q38" i="2" l="1"/>
  <c r="R38" i="2"/>
  <c r="S38" i="2"/>
  <c r="U38" i="2"/>
  <c r="W38" i="2" s="1"/>
  <c r="T38" i="2"/>
  <c r="P38" i="2"/>
  <c r="N40" i="2"/>
  <c r="O39" i="2"/>
  <c r="P39" i="2" l="1"/>
  <c r="U39" i="2"/>
  <c r="W39" i="2" s="1"/>
  <c r="T39" i="2"/>
  <c r="S39" i="2"/>
  <c r="R39" i="2"/>
  <c r="Q39" i="2"/>
  <c r="N41" i="2"/>
  <c r="O40" i="2"/>
  <c r="R40" i="2" l="1"/>
  <c r="S40" i="2"/>
  <c r="P40" i="2"/>
  <c r="U40" i="2"/>
  <c r="W40" i="2" s="1"/>
  <c r="Q40" i="2"/>
  <c r="T40" i="2"/>
  <c r="N42" i="2"/>
  <c r="O41" i="2"/>
  <c r="S41" i="2" l="1"/>
  <c r="P41" i="2"/>
  <c r="T41" i="2"/>
  <c r="Q41" i="2"/>
  <c r="R41" i="2"/>
  <c r="U41" i="2"/>
  <c r="W41" i="2" s="1"/>
  <c r="O42" i="2"/>
  <c r="N43" i="2"/>
  <c r="R42" i="2" l="1"/>
  <c r="T42" i="2"/>
  <c r="S42" i="2"/>
  <c r="U42" i="2"/>
  <c r="W42" i="2" s="1"/>
  <c r="P42" i="2"/>
  <c r="Q42" i="2"/>
  <c r="N44" i="2"/>
  <c r="O43" i="2"/>
  <c r="S43" i="2" l="1"/>
  <c r="Q43" i="2"/>
  <c r="R43" i="2"/>
  <c r="U43" i="2"/>
  <c r="W43" i="2" s="1"/>
  <c r="P43" i="2"/>
  <c r="T43" i="2"/>
  <c r="N45" i="2"/>
  <c r="O44" i="2"/>
  <c r="R44" i="2" l="1"/>
  <c r="T44" i="2"/>
  <c r="Q44" i="2"/>
  <c r="P44" i="2"/>
  <c r="S44" i="2"/>
  <c r="U44" i="2"/>
  <c r="W44" i="2" s="1"/>
  <c r="O45" i="2"/>
  <c r="N46" i="2"/>
  <c r="R45" i="2" l="1"/>
  <c r="U45" i="2"/>
  <c r="W45" i="2" s="1"/>
  <c r="T45" i="2"/>
  <c r="Q45" i="2"/>
  <c r="P45" i="2"/>
  <c r="S45" i="2"/>
  <c r="N47" i="2"/>
  <c r="O46" i="2"/>
  <c r="S46" i="2" l="1"/>
  <c r="R46" i="2"/>
  <c r="T46" i="2"/>
  <c r="U46" i="2"/>
  <c r="W46" i="2" s="1"/>
  <c r="Q46" i="2"/>
  <c r="P46" i="2"/>
  <c r="N48" i="2"/>
  <c r="O47" i="2"/>
  <c r="R47" i="2" l="1"/>
  <c r="U47" i="2"/>
  <c r="W47" i="2" s="1"/>
  <c r="T47" i="2"/>
  <c r="P47" i="2"/>
  <c r="Q47" i="2"/>
  <c r="S47" i="2"/>
  <c r="N49" i="2"/>
  <c r="O48" i="2"/>
  <c r="T48" i="2" l="1"/>
  <c r="U48" i="2"/>
  <c r="W48" i="2" s="1"/>
  <c r="R48" i="2"/>
  <c r="S48" i="2"/>
  <c r="P48" i="2"/>
  <c r="Q48" i="2"/>
  <c r="N50" i="2"/>
  <c r="O49" i="2"/>
  <c r="S49" i="2" l="1"/>
  <c r="T49" i="2"/>
  <c r="R49" i="2"/>
  <c r="U49" i="2"/>
  <c r="W49" i="2" s="1"/>
  <c r="P49" i="2"/>
  <c r="Q49" i="2"/>
  <c r="O50" i="2"/>
  <c r="N51" i="2"/>
  <c r="T50" i="2" l="1"/>
  <c r="Q50" i="2"/>
  <c r="U50" i="2"/>
  <c r="W50" i="2" s="1"/>
  <c r="P50" i="2"/>
  <c r="S50" i="2"/>
  <c r="R50" i="2"/>
  <c r="N52" i="2"/>
  <c r="O51" i="2"/>
  <c r="P51" i="2" l="1"/>
  <c r="Q51" i="2"/>
  <c r="T51" i="2"/>
  <c r="R51" i="2"/>
  <c r="U51" i="2"/>
  <c r="W51" i="2" s="1"/>
  <c r="S51" i="2"/>
  <c r="N53" i="2"/>
  <c r="O52" i="2"/>
  <c r="S52" i="2" l="1"/>
  <c r="R52" i="2"/>
  <c r="P52" i="2"/>
  <c r="T52" i="2"/>
  <c r="Q52" i="2"/>
  <c r="U52" i="2"/>
  <c r="W52" i="2" s="1"/>
  <c r="O53" i="2"/>
  <c r="N54" i="2"/>
  <c r="S53" i="2" l="1"/>
  <c r="Q53" i="2"/>
  <c r="T53" i="2"/>
  <c r="P53" i="2"/>
  <c r="R53" i="2"/>
  <c r="U53" i="2"/>
  <c r="W53" i="2" s="1"/>
  <c r="N55" i="2"/>
  <c r="O54" i="2"/>
  <c r="U54" i="2" l="1"/>
  <c r="W54" i="2" s="1"/>
  <c r="S54" i="2"/>
  <c r="T54" i="2"/>
  <c r="P54" i="2"/>
  <c r="Q54" i="2"/>
  <c r="R54" i="2"/>
  <c r="N56" i="2"/>
  <c r="O55" i="2"/>
  <c r="Q55" i="2" l="1"/>
  <c r="S55" i="2"/>
  <c r="U55" i="2"/>
  <c r="W55" i="2" s="1"/>
  <c r="R55" i="2"/>
  <c r="P55" i="2"/>
  <c r="T55" i="2"/>
  <c r="N57" i="2"/>
  <c r="O56" i="2"/>
  <c r="T56" i="2" l="1"/>
  <c r="P56" i="2"/>
  <c r="Q56" i="2"/>
  <c r="S56" i="2"/>
  <c r="U56" i="2"/>
  <c r="W56" i="2" s="1"/>
  <c r="R56" i="2"/>
  <c r="N58" i="2"/>
  <c r="O57" i="2"/>
  <c r="R57" i="2" l="1"/>
  <c r="P57" i="2"/>
  <c r="T57" i="2"/>
  <c r="S57" i="2"/>
  <c r="Q57" i="2"/>
  <c r="U57" i="2"/>
  <c r="W57" i="2" s="1"/>
  <c r="O58" i="2"/>
  <c r="N59" i="2"/>
  <c r="P58" i="2" l="1"/>
  <c r="U58" i="2"/>
  <c r="W58" i="2" s="1"/>
  <c r="R58" i="2"/>
  <c r="S58" i="2"/>
  <c r="Q58" i="2"/>
  <c r="T58" i="2"/>
  <c r="N60" i="2"/>
  <c r="O59" i="2"/>
  <c r="T59" i="2" l="1"/>
  <c r="Q59" i="2"/>
  <c r="S59" i="2"/>
  <c r="P59" i="2"/>
  <c r="R59" i="2"/>
  <c r="U59" i="2"/>
  <c r="W59" i="2" s="1"/>
  <c r="N61" i="2"/>
  <c r="O60" i="2"/>
  <c r="R60" i="2" l="1"/>
  <c r="S60" i="2"/>
  <c r="P60" i="2"/>
  <c r="T60" i="2"/>
  <c r="Q60" i="2"/>
  <c r="U60" i="2"/>
  <c r="W60" i="2" s="1"/>
  <c r="O61" i="2"/>
  <c r="N62" i="2"/>
  <c r="Q61" i="2" l="1"/>
  <c r="R61" i="2"/>
  <c r="P61" i="2"/>
  <c r="S61" i="2"/>
  <c r="U61" i="2"/>
  <c r="W61" i="2" s="1"/>
  <c r="T61" i="2"/>
  <c r="N63" i="2"/>
  <c r="O62" i="2"/>
  <c r="T62" i="2" l="1"/>
  <c r="U62" i="2"/>
  <c r="W62" i="2" s="1"/>
  <c r="P62" i="2"/>
  <c r="Q62" i="2"/>
  <c r="R62" i="2"/>
  <c r="S62" i="2"/>
  <c r="N64" i="2"/>
  <c r="O63" i="2"/>
  <c r="R63" i="2" l="1"/>
  <c r="Q63" i="2"/>
  <c r="U63" i="2"/>
  <c r="W63" i="2" s="1"/>
  <c r="T63" i="2"/>
  <c r="S63" i="2"/>
  <c r="P63" i="2"/>
  <c r="N65" i="2"/>
  <c r="O64" i="2"/>
  <c r="Q64" i="2" l="1"/>
  <c r="S64" i="2"/>
  <c r="U64" i="2"/>
  <c r="W64" i="2" s="1"/>
  <c r="P64" i="2"/>
  <c r="T64" i="2"/>
  <c r="R64" i="2"/>
  <c r="N66" i="2"/>
  <c r="O65" i="2"/>
  <c r="S65" i="2" l="1"/>
  <c r="P65" i="2"/>
  <c r="R65" i="2"/>
  <c r="Q65" i="2"/>
  <c r="U65" i="2"/>
  <c r="W65" i="2" s="1"/>
  <c r="T65" i="2"/>
  <c r="O66" i="2"/>
  <c r="N67" i="2"/>
  <c r="T66" i="2" l="1"/>
  <c r="U66" i="2"/>
  <c r="W66" i="2" s="1"/>
  <c r="P66" i="2"/>
  <c r="Q66" i="2"/>
  <c r="R66" i="2"/>
  <c r="S66" i="2"/>
  <c r="N68" i="2"/>
  <c r="O67" i="2"/>
  <c r="U67" i="2" l="1"/>
  <c r="W67" i="2" s="1"/>
  <c r="P67" i="2"/>
  <c r="T67" i="2"/>
  <c r="R67" i="2"/>
  <c r="S67" i="2"/>
  <c r="Q67" i="2"/>
  <c r="N69" i="2"/>
  <c r="O68" i="2"/>
  <c r="P68" i="2" l="1"/>
  <c r="S68" i="2"/>
  <c r="R68" i="2"/>
  <c r="U68" i="2"/>
  <c r="W68" i="2" s="1"/>
  <c r="T68" i="2"/>
  <c r="Q68" i="2"/>
  <c r="O69" i="2"/>
  <c r="N70" i="2"/>
  <c r="T69" i="2" l="1"/>
  <c r="S69" i="2"/>
  <c r="Q69" i="2"/>
  <c r="U69" i="2"/>
  <c r="W69" i="2" s="1"/>
  <c r="P69" i="2"/>
  <c r="R69" i="2"/>
  <c r="N71" i="2"/>
  <c r="O70" i="2"/>
  <c r="Q70" i="2" l="1"/>
  <c r="P70" i="2"/>
  <c r="U70" i="2"/>
  <c r="W70" i="2" s="1"/>
  <c r="R70" i="2"/>
  <c r="S70" i="2"/>
  <c r="T70" i="2"/>
  <c r="N72" i="2"/>
  <c r="O71" i="2"/>
  <c r="R71" i="2" l="1"/>
  <c r="U71" i="2"/>
  <c r="W71" i="2" s="1"/>
  <c r="P71" i="2"/>
  <c r="S71" i="2"/>
  <c r="T71" i="2"/>
  <c r="Q71" i="2"/>
  <c r="N73" i="2"/>
  <c r="O72" i="2"/>
  <c r="S72" i="2" l="1"/>
  <c r="Q72" i="2"/>
  <c r="R72" i="2"/>
  <c r="T72" i="2"/>
  <c r="U72" i="2"/>
  <c r="W72" i="2" s="1"/>
  <c r="P72" i="2"/>
  <c r="N74" i="2"/>
  <c r="O73" i="2"/>
  <c r="Q73" i="2" l="1"/>
  <c r="T73" i="2"/>
  <c r="U73" i="2"/>
  <c r="W73" i="2" s="1"/>
  <c r="S73" i="2"/>
  <c r="P73" i="2"/>
  <c r="R73" i="2"/>
  <c r="O74" i="2"/>
  <c r="N75" i="2"/>
  <c r="P74" i="2" l="1"/>
  <c r="Q74" i="2"/>
  <c r="T74" i="2"/>
  <c r="S74" i="2"/>
  <c r="R74" i="2"/>
  <c r="U74" i="2"/>
  <c r="W74" i="2" s="1"/>
  <c r="N76" i="2"/>
  <c r="O75" i="2"/>
  <c r="S75" i="2" l="1"/>
  <c r="U75" i="2"/>
  <c r="W75" i="2" s="1"/>
  <c r="T75" i="2"/>
  <c r="Q75" i="2"/>
  <c r="P75" i="2"/>
  <c r="R75" i="2"/>
  <c r="N77" i="2"/>
  <c r="O76" i="2"/>
  <c r="U76" i="2" l="1"/>
  <c r="W76" i="2" s="1"/>
  <c r="P76" i="2"/>
  <c r="R76" i="2"/>
  <c r="S76" i="2"/>
  <c r="Q76" i="2"/>
  <c r="T76" i="2"/>
  <c r="O77" i="2"/>
  <c r="N78" i="2"/>
  <c r="R77" i="2" l="1"/>
  <c r="T77" i="2"/>
  <c r="Q77" i="2"/>
  <c r="S77" i="2"/>
  <c r="U77" i="2"/>
  <c r="W77" i="2" s="1"/>
  <c r="P77" i="2"/>
  <c r="N79" i="2"/>
  <c r="O78" i="2"/>
  <c r="S78" i="2" l="1"/>
  <c r="P78" i="2"/>
  <c r="U78" i="2"/>
  <c r="W78" i="2" s="1"/>
  <c r="R78" i="2"/>
  <c r="Q78" i="2"/>
  <c r="T78" i="2"/>
  <c r="N80" i="2"/>
  <c r="O79" i="2"/>
  <c r="R79" i="2" l="1"/>
  <c r="S79" i="2"/>
  <c r="P79" i="2"/>
  <c r="T79" i="2"/>
  <c r="Q79" i="2"/>
  <c r="U79" i="2"/>
  <c r="W79" i="2" s="1"/>
  <c r="N81" i="2"/>
  <c r="O80" i="2"/>
  <c r="S80" i="2" l="1"/>
  <c r="Q80" i="2"/>
  <c r="R80" i="2"/>
  <c r="T80" i="2"/>
  <c r="P80" i="2"/>
  <c r="U80" i="2"/>
  <c r="W80" i="2" s="1"/>
  <c r="N82" i="2"/>
  <c r="O81" i="2"/>
  <c r="R81" i="2" l="1"/>
  <c r="T81" i="2"/>
  <c r="P81" i="2"/>
  <c r="Q81" i="2"/>
  <c r="S81" i="2"/>
  <c r="U81" i="2"/>
  <c r="W81" i="2" s="1"/>
  <c r="O82" i="2"/>
  <c r="N83" i="2"/>
  <c r="R82" i="2" l="1"/>
  <c r="S82" i="2"/>
  <c r="P82" i="2"/>
  <c r="U82" i="2"/>
  <c r="W82" i="2" s="1"/>
  <c r="T82" i="2"/>
  <c r="Q82" i="2"/>
  <c r="N84" i="2"/>
  <c r="O83" i="2"/>
  <c r="U83" i="2" l="1"/>
  <c r="W83" i="2" s="1"/>
  <c r="T83" i="2"/>
  <c r="R83" i="2"/>
  <c r="P83" i="2"/>
  <c r="S83" i="2"/>
  <c r="Q83" i="2"/>
  <c r="N85" i="2"/>
  <c r="O84" i="2"/>
  <c r="S84" i="2" l="1"/>
  <c r="T84" i="2"/>
  <c r="R84" i="2"/>
  <c r="U84" i="2"/>
  <c r="W84" i="2" s="1"/>
  <c r="P84" i="2"/>
  <c r="Q84" i="2"/>
  <c r="O85" i="2"/>
  <c r="N86" i="2"/>
  <c r="R85" i="2" l="1"/>
  <c r="P85" i="2"/>
  <c r="T85" i="2"/>
  <c r="U85" i="2"/>
  <c r="W85" i="2" s="1"/>
  <c r="S85" i="2"/>
  <c r="Q85" i="2"/>
  <c r="N87" i="2"/>
  <c r="O86" i="2"/>
  <c r="U86" i="2" l="1"/>
  <c r="W86" i="2" s="1"/>
  <c r="T86" i="2"/>
  <c r="R86" i="2"/>
  <c r="P86" i="2"/>
  <c r="Q86" i="2"/>
  <c r="S86" i="2"/>
  <c r="N88" i="2"/>
  <c r="O87" i="2"/>
  <c r="R87" i="2" l="1"/>
  <c r="T87" i="2"/>
  <c r="Q87" i="2"/>
  <c r="P87" i="2"/>
  <c r="U87" i="2"/>
  <c r="W87" i="2" s="1"/>
  <c r="S87" i="2"/>
  <c r="N89" i="2"/>
  <c r="O88" i="2"/>
  <c r="Q88" i="2" l="1"/>
  <c r="U88" i="2"/>
  <c r="W88" i="2" s="1"/>
  <c r="T88" i="2"/>
  <c r="R88" i="2"/>
  <c r="P88" i="2"/>
  <c r="S88" i="2"/>
  <c r="N90" i="2"/>
  <c r="O89" i="2"/>
  <c r="R89" i="2" l="1"/>
  <c r="Q89" i="2"/>
  <c r="P89" i="2"/>
  <c r="S89" i="2"/>
  <c r="U89" i="2"/>
  <c r="W89" i="2" s="1"/>
  <c r="T89" i="2"/>
  <c r="O90" i="2"/>
  <c r="N91" i="2"/>
  <c r="P90" i="2" l="1"/>
  <c r="T90" i="2"/>
  <c r="U90" i="2"/>
  <c r="W90" i="2" s="1"/>
  <c r="Q90" i="2"/>
  <c r="S90" i="2"/>
  <c r="R90" i="2"/>
  <c r="N92" i="2"/>
  <c r="O91" i="2"/>
  <c r="Q91" i="2" l="1"/>
  <c r="S91" i="2"/>
  <c r="R91" i="2"/>
  <c r="U91" i="2"/>
  <c r="W91" i="2" s="1"/>
  <c r="P91" i="2"/>
  <c r="T91" i="2"/>
  <c r="N93" i="2"/>
  <c r="O92" i="2"/>
  <c r="Q92" i="2" l="1"/>
  <c r="S92" i="2"/>
  <c r="R92" i="2"/>
  <c r="U92" i="2"/>
  <c r="W92" i="2" s="1"/>
  <c r="P92" i="2"/>
  <c r="T92" i="2"/>
  <c r="O93" i="2"/>
  <c r="N94" i="2"/>
  <c r="R93" i="2" l="1"/>
  <c r="Q93" i="2"/>
  <c r="S93" i="2"/>
  <c r="P93" i="2"/>
  <c r="T93" i="2"/>
  <c r="U93" i="2"/>
  <c r="W93" i="2" s="1"/>
  <c r="N95" i="2"/>
  <c r="O94" i="2"/>
  <c r="S94" i="2" l="1"/>
  <c r="P94" i="2"/>
  <c r="T94" i="2"/>
  <c r="R94" i="2"/>
  <c r="Q94" i="2"/>
  <c r="U94" i="2"/>
  <c r="W94" i="2" s="1"/>
  <c r="N96" i="2"/>
  <c r="O95" i="2"/>
  <c r="S95" i="2" l="1"/>
  <c r="Q95" i="2"/>
  <c r="R95" i="2"/>
  <c r="U95" i="2"/>
  <c r="W95" i="2" s="1"/>
  <c r="T95" i="2"/>
  <c r="P95" i="2"/>
  <c r="N97" i="2"/>
  <c r="O96" i="2"/>
  <c r="T96" i="2" l="1"/>
  <c r="Q96" i="2"/>
  <c r="S96" i="2"/>
  <c r="R96" i="2"/>
  <c r="P96" i="2"/>
  <c r="U96" i="2"/>
  <c r="W96" i="2" s="1"/>
  <c r="N98" i="2"/>
  <c r="O97" i="2"/>
  <c r="S97" i="2" l="1"/>
  <c r="R97" i="2"/>
  <c r="Q97" i="2"/>
  <c r="T97" i="2"/>
  <c r="P97" i="2"/>
  <c r="U97" i="2"/>
  <c r="W97" i="2" s="1"/>
  <c r="O98" i="2"/>
  <c r="N99" i="2"/>
  <c r="R98" i="2" l="1"/>
  <c r="T98" i="2"/>
  <c r="S98" i="2"/>
  <c r="P98" i="2"/>
  <c r="Q98" i="2"/>
  <c r="U98" i="2"/>
  <c r="W98" i="2" s="1"/>
  <c r="N100" i="2"/>
  <c r="O99" i="2"/>
  <c r="S99" i="2" l="1"/>
  <c r="R99" i="2"/>
  <c r="T99" i="2"/>
  <c r="Q99" i="2"/>
  <c r="U99" i="2"/>
  <c r="W99" i="2" s="1"/>
  <c r="P99" i="2"/>
  <c r="N101" i="2"/>
  <c r="O100" i="2"/>
  <c r="R100" i="2" l="1"/>
  <c r="T100" i="2"/>
  <c r="Q100" i="2"/>
  <c r="S100" i="2"/>
  <c r="P100" i="2"/>
  <c r="U100" i="2"/>
  <c r="W100" i="2" s="1"/>
  <c r="O101" i="2"/>
  <c r="N102" i="2"/>
  <c r="T101" i="2" l="1"/>
  <c r="Q101" i="2"/>
  <c r="U101" i="2"/>
  <c r="W101" i="2" s="1"/>
  <c r="S101" i="2"/>
  <c r="P101" i="2"/>
  <c r="R101" i="2"/>
  <c r="N103" i="2"/>
  <c r="O102" i="2"/>
  <c r="T102" i="2" l="1"/>
  <c r="U102" i="2"/>
  <c r="W102" i="2" s="1"/>
  <c r="Q102" i="2"/>
  <c r="R102" i="2"/>
  <c r="P102" i="2"/>
  <c r="S102" i="2"/>
  <c r="N104" i="2"/>
  <c r="O103" i="2"/>
  <c r="U103" i="2" l="1"/>
  <c r="W103" i="2" s="1"/>
  <c r="T103" i="2"/>
  <c r="R103" i="2"/>
  <c r="Q103" i="2"/>
  <c r="S103" i="2"/>
  <c r="P103" i="2"/>
  <c r="N105" i="2"/>
  <c r="O104" i="2"/>
  <c r="R104" i="2" l="1"/>
  <c r="Q104" i="2"/>
  <c r="U104" i="2"/>
  <c r="W104" i="2" s="1"/>
  <c r="T104" i="2"/>
  <c r="P104" i="2"/>
  <c r="S104" i="2"/>
  <c r="N106" i="2"/>
  <c r="O105" i="2"/>
  <c r="T105" i="2" l="1"/>
  <c r="R105" i="2"/>
  <c r="P105" i="2"/>
  <c r="Q105" i="2"/>
  <c r="S105" i="2"/>
  <c r="U105" i="2"/>
  <c r="W105" i="2" s="1"/>
  <c r="O106" i="2"/>
  <c r="N107" i="2"/>
  <c r="P106" i="2" l="1"/>
  <c r="R106" i="2"/>
  <c r="T106" i="2"/>
  <c r="U106" i="2"/>
  <c r="W106" i="2" s="1"/>
  <c r="Q106" i="2"/>
  <c r="S106" i="2"/>
  <c r="N108" i="2"/>
  <c r="O107" i="2"/>
  <c r="P107" i="2" l="1"/>
  <c r="R107" i="2"/>
  <c r="S107" i="2"/>
  <c r="T107" i="2"/>
  <c r="U107" i="2"/>
  <c r="W107" i="2" s="1"/>
  <c r="Q107" i="2"/>
  <c r="N109" i="2"/>
  <c r="O108" i="2"/>
  <c r="U108" i="2" l="1"/>
  <c r="W108" i="2" s="1"/>
  <c r="S108" i="2"/>
  <c r="Q108" i="2"/>
  <c r="R108" i="2"/>
  <c r="T108" i="2"/>
  <c r="P108" i="2"/>
  <c r="O109" i="2"/>
  <c r="N110" i="2"/>
  <c r="P109" i="2" l="1"/>
  <c r="S109" i="2"/>
  <c r="Q109" i="2"/>
  <c r="T109" i="2"/>
  <c r="R109" i="2"/>
  <c r="U109" i="2"/>
  <c r="W109" i="2" s="1"/>
  <c r="N111" i="2"/>
  <c r="O110" i="2"/>
  <c r="P110" i="2" l="1"/>
  <c r="S110" i="2"/>
  <c r="T110" i="2"/>
  <c r="Q110" i="2"/>
  <c r="R110" i="2"/>
  <c r="U110" i="2"/>
  <c r="W110" i="2" s="1"/>
  <c r="N112" i="2"/>
  <c r="O111" i="2"/>
  <c r="S111" i="2" l="1"/>
  <c r="P111" i="2"/>
  <c r="Q111" i="2"/>
  <c r="R111" i="2"/>
  <c r="T111" i="2"/>
  <c r="U111" i="2"/>
  <c r="W111" i="2" s="1"/>
  <c r="N113" i="2"/>
  <c r="O112" i="2"/>
  <c r="Q112" i="2" l="1"/>
  <c r="T112" i="2"/>
  <c r="P112" i="2"/>
  <c r="U112" i="2"/>
  <c r="W112" i="2" s="1"/>
  <c r="S112" i="2"/>
  <c r="R112" i="2"/>
  <c r="N114" i="2"/>
  <c r="O113" i="2"/>
  <c r="R113" i="2" l="1"/>
  <c r="S113" i="2"/>
  <c r="P113" i="2"/>
  <c r="Q113" i="2"/>
  <c r="T113" i="2"/>
  <c r="U113" i="2"/>
  <c r="W113" i="2" s="1"/>
  <c r="O114" i="2"/>
  <c r="N115" i="2"/>
  <c r="Q114" i="2" l="1"/>
  <c r="R114" i="2"/>
  <c r="S114" i="2"/>
  <c r="T114" i="2"/>
  <c r="U114" i="2"/>
  <c r="W114" i="2" s="1"/>
  <c r="P114" i="2"/>
  <c r="N116" i="2"/>
  <c r="O115" i="2"/>
  <c r="R115" i="2" l="1"/>
  <c r="P115" i="2"/>
  <c r="S115" i="2"/>
  <c r="U115" i="2"/>
  <c r="W115" i="2" s="1"/>
  <c r="T115" i="2"/>
  <c r="Q115" i="2"/>
  <c r="N117" i="2"/>
  <c r="O116" i="2"/>
  <c r="T116" i="2" l="1"/>
  <c r="S116" i="2"/>
  <c r="P116" i="2"/>
  <c r="Q116" i="2"/>
  <c r="U116" i="2"/>
  <c r="W116" i="2" s="1"/>
  <c r="R116" i="2"/>
  <c r="O117" i="2"/>
  <c r="N118" i="2"/>
  <c r="P117" i="2" l="1"/>
  <c r="S117" i="2"/>
  <c r="R117" i="2"/>
  <c r="T117" i="2"/>
  <c r="U117" i="2"/>
  <c r="W117" i="2" s="1"/>
  <c r="Q117" i="2"/>
  <c r="N119" i="2"/>
  <c r="O118" i="2"/>
  <c r="T118" i="2" l="1"/>
  <c r="Q118" i="2"/>
  <c r="U118" i="2"/>
  <c r="W118" i="2" s="1"/>
  <c r="R118" i="2"/>
  <c r="P118" i="2"/>
  <c r="S118" i="2"/>
  <c r="N120" i="2"/>
  <c r="O119" i="2"/>
  <c r="Q119" i="2" l="1"/>
  <c r="U119" i="2"/>
  <c r="W119" i="2" s="1"/>
  <c r="R119" i="2"/>
  <c r="T119" i="2"/>
  <c r="P119" i="2"/>
  <c r="S119" i="2"/>
  <c r="N121" i="2"/>
  <c r="O120" i="2"/>
  <c r="Q120" i="2" l="1"/>
  <c r="R120" i="2"/>
  <c r="T120" i="2"/>
  <c r="U120" i="2"/>
  <c r="W120" i="2" s="1"/>
  <c r="P120" i="2"/>
  <c r="S120" i="2"/>
  <c r="N122" i="2"/>
  <c r="O121" i="2"/>
  <c r="R121" i="2" l="1"/>
  <c r="T121" i="2"/>
  <c r="S121" i="2"/>
  <c r="U121" i="2"/>
  <c r="W121" i="2" s="1"/>
  <c r="Q121" i="2"/>
  <c r="P121" i="2"/>
  <c r="O122" i="2"/>
  <c r="N123" i="2"/>
  <c r="P122" i="2" l="1"/>
  <c r="U122" i="2"/>
  <c r="W122" i="2" s="1"/>
  <c r="Q122" i="2"/>
  <c r="T122" i="2"/>
  <c r="S122" i="2"/>
  <c r="R122" i="2"/>
  <c r="N124" i="2"/>
  <c r="O123" i="2"/>
  <c r="S123" i="2" l="1"/>
  <c r="Q123" i="2"/>
  <c r="U123" i="2"/>
  <c r="W123" i="2" s="1"/>
  <c r="T123" i="2"/>
  <c r="R123" i="2"/>
  <c r="P123" i="2"/>
  <c r="N125" i="2"/>
  <c r="O124" i="2"/>
  <c r="R124" i="2" l="1"/>
  <c r="Q124" i="2"/>
  <c r="U124" i="2"/>
  <c r="W124" i="2" s="1"/>
  <c r="T124" i="2"/>
  <c r="S124" i="2"/>
  <c r="P124" i="2"/>
  <c r="O125" i="2"/>
  <c r="N126" i="2"/>
  <c r="T125" i="2" l="1"/>
  <c r="Q125" i="2"/>
  <c r="P125" i="2"/>
  <c r="S125" i="2"/>
  <c r="U125" i="2"/>
  <c r="W125" i="2" s="1"/>
  <c r="R125" i="2"/>
  <c r="N127" i="2"/>
  <c r="O126" i="2"/>
  <c r="U126" i="2" l="1"/>
  <c r="W126" i="2" s="1"/>
  <c r="R126" i="2"/>
  <c r="P126" i="2"/>
  <c r="S126" i="2"/>
  <c r="Q126" i="2"/>
  <c r="T126" i="2"/>
  <c r="N128" i="2"/>
  <c r="O127" i="2"/>
  <c r="P127" i="2" l="1"/>
  <c r="T127" i="2"/>
  <c r="R127" i="2"/>
  <c r="U127" i="2"/>
  <c r="W127" i="2" s="1"/>
  <c r="S127" i="2"/>
  <c r="Q127" i="2"/>
  <c r="N129" i="2"/>
  <c r="O128" i="2"/>
  <c r="S128" i="2" l="1"/>
  <c r="Q128" i="2"/>
  <c r="P128" i="2"/>
  <c r="T128" i="2"/>
  <c r="U128" i="2"/>
  <c r="W128" i="2" s="1"/>
  <c r="R128" i="2"/>
  <c r="N130" i="2"/>
  <c r="O129" i="2"/>
  <c r="S129" i="2" l="1"/>
  <c r="Q129" i="2"/>
  <c r="T129" i="2"/>
  <c r="P129" i="2"/>
  <c r="R129" i="2"/>
  <c r="U129" i="2"/>
  <c r="W129" i="2" s="1"/>
  <c r="O130" i="2"/>
  <c r="N131" i="2"/>
  <c r="R130" i="2" l="1"/>
  <c r="S130" i="2"/>
  <c r="T130" i="2"/>
  <c r="Q130" i="2"/>
  <c r="P130" i="2"/>
  <c r="U130" i="2"/>
  <c r="W130" i="2" s="1"/>
  <c r="N132" i="2"/>
  <c r="O131" i="2"/>
  <c r="U131" i="2" l="1"/>
  <c r="W131" i="2" s="1"/>
  <c r="S131" i="2"/>
  <c r="T131" i="2"/>
  <c r="Q131" i="2"/>
  <c r="P131" i="2"/>
  <c r="R131" i="2"/>
  <c r="N133" i="2"/>
  <c r="O132" i="2"/>
  <c r="P132" i="2" l="1"/>
  <c r="T132" i="2"/>
  <c r="R132" i="2"/>
  <c r="U132" i="2"/>
  <c r="W132" i="2" s="1"/>
  <c r="Q132" i="2"/>
  <c r="S132" i="2"/>
  <c r="O133" i="2"/>
  <c r="N134" i="2"/>
  <c r="P133" i="2" l="1"/>
  <c r="R133" i="2"/>
  <c r="Q133" i="2"/>
  <c r="S133" i="2"/>
  <c r="T133" i="2"/>
  <c r="U133" i="2"/>
  <c r="W133" i="2" s="1"/>
  <c r="N135" i="2"/>
  <c r="O134" i="2"/>
  <c r="P134" i="2" l="1"/>
  <c r="T134" i="2"/>
  <c r="Q134" i="2"/>
  <c r="S134" i="2"/>
  <c r="U134" i="2"/>
  <c r="W134" i="2" s="1"/>
  <c r="R134" i="2"/>
  <c r="N136" i="2"/>
  <c r="O135" i="2"/>
  <c r="R135" i="2" l="1"/>
  <c r="P135" i="2"/>
  <c r="Q135" i="2"/>
  <c r="T135" i="2"/>
  <c r="S135" i="2"/>
  <c r="U135" i="2"/>
  <c r="W135" i="2" s="1"/>
  <c r="N137" i="2"/>
  <c r="O136" i="2"/>
  <c r="Q136" i="2" l="1"/>
  <c r="S136" i="2"/>
  <c r="R136" i="2"/>
  <c r="U136" i="2"/>
  <c r="W136" i="2" s="1"/>
  <c r="P136" i="2"/>
  <c r="T136" i="2"/>
  <c r="N138" i="2"/>
  <c r="O137" i="2"/>
  <c r="Q137" i="2" l="1"/>
  <c r="S137" i="2"/>
  <c r="U137" i="2"/>
  <c r="W137" i="2" s="1"/>
  <c r="T137" i="2"/>
  <c r="P137" i="2"/>
  <c r="R137" i="2"/>
  <c r="O138" i="2"/>
  <c r="N139" i="2"/>
  <c r="S138" i="2" l="1"/>
  <c r="Q138" i="2"/>
  <c r="P138" i="2"/>
  <c r="R138" i="2"/>
  <c r="U138" i="2"/>
  <c r="W138" i="2" s="1"/>
  <c r="T138" i="2"/>
  <c r="N140" i="2"/>
  <c r="O139" i="2"/>
  <c r="T139" i="2" l="1"/>
  <c r="R139" i="2"/>
  <c r="P139" i="2"/>
  <c r="S139" i="2"/>
  <c r="U139" i="2"/>
  <c r="W139" i="2" s="1"/>
  <c r="Q139" i="2"/>
  <c r="N141" i="2"/>
  <c r="O140" i="2"/>
  <c r="S140" i="2" l="1"/>
  <c r="U140" i="2"/>
  <c r="W140" i="2" s="1"/>
  <c r="Q140" i="2"/>
  <c r="P140" i="2"/>
  <c r="T140" i="2"/>
  <c r="R140" i="2"/>
  <c r="O141" i="2"/>
  <c r="N142" i="2"/>
  <c r="Q141" i="2" l="1"/>
  <c r="S141" i="2"/>
  <c r="R141" i="2"/>
  <c r="P141" i="2"/>
  <c r="U141" i="2"/>
  <c r="W141" i="2" s="1"/>
  <c r="T141" i="2"/>
  <c r="O142" i="2"/>
  <c r="N143" i="2"/>
  <c r="U142" i="2" l="1"/>
  <c r="W142" i="2" s="1"/>
  <c r="P142" i="2"/>
  <c r="T142" i="2"/>
  <c r="Q142" i="2"/>
  <c r="R142" i="2"/>
  <c r="S142" i="2"/>
  <c r="N144" i="2"/>
  <c r="O143" i="2"/>
  <c r="T143" i="2" l="1"/>
  <c r="U143" i="2"/>
  <c r="W143" i="2" s="1"/>
  <c r="P143" i="2"/>
  <c r="S143" i="2"/>
  <c r="Q143" i="2"/>
  <c r="R143" i="2"/>
  <c r="N145" i="2"/>
  <c r="O144" i="2"/>
  <c r="T144" i="2" l="1"/>
  <c r="Q144" i="2"/>
  <c r="R144" i="2"/>
  <c r="S144" i="2"/>
  <c r="P144" i="2"/>
  <c r="U144" i="2"/>
  <c r="W144" i="2" s="1"/>
  <c r="N146" i="2"/>
  <c r="O145" i="2"/>
  <c r="S145" i="2" l="1"/>
  <c r="T145" i="2"/>
  <c r="R145" i="2"/>
  <c r="P145" i="2"/>
  <c r="Q145" i="2"/>
  <c r="U145" i="2"/>
  <c r="W145" i="2" s="1"/>
  <c r="O146" i="2"/>
  <c r="N147" i="2"/>
  <c r="R146" i="2" l="1"/>
  <c r="T146" i="2"/>
  <c r="Q146" i="2"/>
  <c r="S146" i="2"/>
  <c r="U146" i="2"/>
  <c r="W146" i="2" s="1"/>
  <c r="P146" i="2"/>
  <c r="N148" i="2"/>
  <c r="O147" i="2"/>
  <c r="S147" i="2" l="1"/>
  <c r="Q147" i="2"/>
  <c r="P147" i="2"/>
  <c r="T147" i="2"/>
  <c r="R147" i="2"/>
  <c r="U147" i="2"/>
  <c r="W147" i="2" s="1"/>
  <c r="N149" i="2"/>
  <c r="O148" i="2"/>
  <c r="T148" i="2" l="1"/>
  <c r="R148" i="2"/>
  <c r="S148" i="2"/>
  <c r="U148" i="2"/>
  <c r="W148" i="2" s="1"/>
  <c r="Q148" i="2"/>
  <c r="P148" i="2"/>
  <c r="O149" i="2"/>
  <c r="N150" i="2"/>
  <c r="R149" i="2" l="1"/>
  <c r="S149" i="2"/>
  <c r="T149" i="2"/>
  <c r="U149" i="2"/>
  <c r="W149" i="2" s="1"/>
  <c r="Q149" i="2"/>
  <c r="P149" i="2"/>
  <c r="N151" i="2"/>
  <c r="O150" i="2"/>
  <c r="U150" i="2" l="1"/>
  <c r="W150" i="2" s="1"/>
  <c r="Q150" i="2"/>
  <c r="R150" i="2"/>
  <c r="T150" i="2"/>
  <c r="S150" i="2"/>
  <c r="P150" i="2"/>
  <c r="N152" i="2"/>
  <c r="O151" i="2"/>
  <c r="U151" i="2" l="1"/>
  <c r="W151" i="2" s="1"/>
  <c r="T151" i="2"/>
  <c r="Q151" i="2"/>
  <c r="P151" i="2"/>
  <c r="S151" i="2"/>
  <c r="R151" i="2"/>
  <c r="N153" i="2"/>
  <c r="O152" i="2"/>
  <c r="T152" i="2" l="1"/>
  <c r="R152" i="2"/>
  <c r="S152" i="2"/>
  <c r="Q152" i="2"/>
  <c r="P152" i="2"/>
  <c r="U152" i="2"/>
  <c r="W152" i="2" s="1"/>
  <c r="N154" i="2"/>
  <c r="O153" i="2"/>
  <c r="P153" i="2" l="1"/>
  <c r="R153" i="2"/>
  <c r="T153" i="2"/>
  <c r="S153" i="2"/>
  <c r="U153" i="2"/>
  <c r="W153" i="2" s="1"/>
  <c r="Q153" i="2"/>
  <c r="O154" i="2"/>
  <c r="N155" i="2"/>
  <c r="U154" i="2" l="1"/>
  <c r="W154" i="2" s="1"/>
  <c r="T154" i="2"/>
  <c r="P154" i="2"/>
  <c r="S154" i="2"/>
  <c r="R154" i="2"/>
  <c r="Q154" i="2"/>
  <c r="N156" i="2"/>
  <c r="O155" i="2"/>
  <c r="P155" i="2" l="1"/>
  <c r="Q155" i="2"/>
  <c r="R155" i="2"/>
  <c r="S155" i="2"/>
  <c r="T155" i="2"/>
  <c r="U155" i="2"/>
  <c r="W155" i="2" s="1"/>
  <c r="N157" i="2"/>
  <c r="O156" i="2"/>
  <c r="T156" i="2" l="1"/>
  <c r="S156" i="2"/>
  <c r="R156" i="2"/>
  <c r="U156" i="2"/>
  <c r="W156" i="2" s="1"/>
  <c r="P156" i="2"/>
  <c r="Q156" i="2"/>
  <c r="O157" i="2"/>
  <c r="N158" i="2"/>
  <c r="R157" i="2" l="1"/>
  <c r="P157" i="2"/>
  <c r="T157" i="2"/>
  <c r="Q157" i="2"/>
  <c r="U157" i="2"/>
  <c r="W157" i="2" s="1"/>
  <c r="S157" i="2"/>
  <c r="N159" i="2"/>
  <c r="O158" i="2"/>
  <c r="T158" i="2" l="1"/>
  <c r="P158" i="2"/>
  <c r="S158" i="2"/>
  <c r="U158" i="2"/>
  <c r="W158" i="2" s="1"/>
  <c r="R158" i="2"/>
  <c r="Q158" i="2"/>
  <c r="N160" i="2"/>
  <c r="O159" i="2"/>
  <c r="Q159" i="2" l="1"/>
  <c r="U159" i="2"/>
  <c r="W159" i="2" s="1"/>
  <c r="P159" i="2"/>
  <c r="R159" i="2"/>
  <c r="S159" i="2"/>
  <c r="T159" i="2"/>
  <c r="N161" i="2"/>
  <c r="O160" i="2"/>
  <c r="R160" i="2" l="1"/>
  <c r="U160" i="2"/>
  <c r="W160" i="2" s="1"/>
  <c r="Q160" i="2"/>
  <c r="S160" i="2"/>
  <c r="T160" i="2"/>
  <c r="P160" i="2"/>
  <c r="N162" i="2"/>
  <c r="O161" i="2"/>
  <c r="T161" i="2" l="1"/>
  <c r="S161" i="2"/>
  <c r="R161" i="2"/>
  <c r="Q161" i="2"/>
  <c r="U161" i="2"/>
  <c r="W161" i="2" s="1"/>
  <c r="P161" i="2"/>
  <c r="O162" i="2"/>
  <c r="N163" i="2"/>
  <c r="S162" i="2" l="1"/>
  <c r="Q162" i="2"/>
  <c r="T162" i="2"/>
  <c r="P162" i="2"/>
  <c r="U162" i="2"/>
  <c r="W162" i="2" s="1"/>
  <c r="R162" i="2"/>
  <c r="N164" i="2"/>
  <c r="O163" i="2"/>
  <c r="P163" i="2" l="1"/>
  <c r="S163" i="2"/>
  <c r="R163" i="2"/>
  <c r="U163" i="2"/>
  <c r="W163" i="2" s="1"/>
  <c r="T163" i="2"/>
  <c r="Q163" i="2"/>
  <c r="N165" i="2"/>
  <c r="O164" i="2"/>
  <c r="Q164" i="2" l="1"/>
  <c r="T164" i="2"/>
  <c r="P164" i="2"/>
  <c r="S164" i="2"/>
  <c r="U164" i="2"/>
  <c r="W164" i="2" s="1"/>
  <c r="R164" i="2"/>
  <c r="O165" i="2"/>
  <c r="N166" i="2"/>
  <c r="P165" i="2" l="1"/>
  <c r="T165" i="2"/>
  <c r="Q165" i="2"/>
  <c r="S165" i="2"/>
  <c r="R165" i="2"/>
  <c r="U165" i="2"/>
  <c r="W165" i="2" s="1"/>
  <c r="O166" i="2"/>
  <c r="N167" i="2"/>
  <c r="T166" i="2" l="1"/>
  <c r="S166" i="2"/>
  <c r="P166" i="2"/>
  <c r="R166" i="2"/>
  <c r="Q166" i="2"/>
  <c r="U166" i="2"/>
  <c r="W166" i="2" s="1"/>
  <c r="N168" i="2"/>
  <c r="O167" i="2"/>
  <c r="S167" i="2" l="1"/>
  <c r="P167" i="2"/>
  <c r="Q167" i="2"/>
  <c r="T167" i="2"/>
  <c r="R167" i="2"/>
  <c r="U167" i="2"/>
  <c r="W167" i="2" s="1"/>
  <c r="N169" i="2"/>
  <c r="O168" i="2"/>
  <c r="Q168" i="2" l="1"/>
  <c r="R168" i="2"/>
  <c r="U168" i="2"/>
  <c r="W168" i="2" s="1"/>
  <c r="S168" i="2"/>
  <c r="P168" i="2"/>
  <c r="T168" i="2"/>
  <c r="N170" i="2"/>
  <c r="O169" i="2"/>
  <c r="S169" i="2" l="1"/>
  <c r="R169" i="2"/>
  <c r="Q169" i="2"/>
  <c r="P169" i="2"/>
  <c r="T169" i="2"/>
  <c r="U169" i="2"/>
  <c r="W169" i="2" s="1"/>
  <c r="O170" i="2"/>
  <c r="N171" i="2"/>
  <c r="S170" i="2" l="1"/>
  <c r="U170" i="2"/>
  <c r="W170" i="2" s="1"/>
  <c r="R170" i="2"/>
  <c r="T170" i="2"/>
  <c r="P170" i="2"/>
  <c r="Q170" i="2"/>
  <c r="N172" i="2"/>
  <c r="O171" i="2"/>
  <c r="S171" i="2" l="1"/>
  <c r="T171" i="2"/>
  <c r="Q171" i="2"/>
  <c r="P171" i="2"/>
  <c r="R171" i="2"/>
  <c r="U171" i="2"/>
  <c r="W171" i="2" s="1"/>
  <c r="N173" i="2"/>
  <c r="O172" i="2"/>
  <c r="R172" i="2" l="1"/>
  <c r="U172" i="2"/>
  <c r="W172" i="2" s="1"/>
  <c r="S172" i="2"/>
  <c r="P172" i="2"/>
  <c r="T172" i="2"/>
  <c r="Q172" i="2"/>
  <c r="O173" i="2"/>
  <c r="N174" i="2"/>
  <c r="S173" i="2" l="1"/>
  <c r="R173" i="2"/>
  <c r="P173" i="2"/>
  <c r="Q173" i="2"/>
  <c r="U173" i="2"/>
  <c r="W173" i="2" s="1"/>
  <c r="T173" i="2"/>
  <c r="N175" i="2"/>
  <c r="O174" i="2"/>
  <c r="S174" i="2" l="1"/>
  <c r="R174" i="2"/>
  <c r="T174" i="2"/>
  <c r="P174" i="2"/>
  <c r="U174" i="2"/>
  <c r="W174" i="2" s="1"/>
  <c r="Q174" i="2"/>
  <c r="N176" i="2"/>
  <c r="O175" i="2"/>
  <c r="S175" i="2" l="1"/>
  <c r="R175" i="2"/>
  <c r="P175" i="2"/>
  <c r="Q175" i="2"/>
  <c r="U175" i="2"/>
  <c r="W175" i="2" s="1"/>
  <c r="T175" i="2"/>
  <c r="N177" i="2"/>
  <c r="O176" i="2"/>
  <c r="S176" i="2" l="1"/>
  <c r="R176" i="2"/>
  <c r="T176" i="2"/>
  <c r="P176" i="2"/>
  <c r="U176" i="2"/>
  <c r="W176" i="2" s="1"/>
  <c r="Q176" i="2"/>
  <c r="N178" i="2"/>
  <c r="O177" i="2"/>
  <c r="R177" i="2" l="1"/>
  <c r="U177" i="2"/>
  <c r="W177" i="2" s="1"/>
  <c r="S177" i="2"/>
  <c r="T177" i="2"/>
  <c r="Q177" i="2"/>
  <c r="P177" i="2"/>
  <c r="O178" i="2"/>
  <c r="N179" i="2"/>
  <c r="T178" i="2" l="1"/>
  <c r="P178" i="2"/>
  <c r="S178" i="2"/>
  <c r="Q178" i="2"/>
  <c r="R178" i="2"/>
  <c r="U178" i="2"/>
  <c r="W178" i="2" s="1"/>
  <c r="N180" i="2"/>
  <c r="O179" i="2"/>
  <c r="S179" i="2" l="1"/>
  <c r="R179" i="2"/>
  <c r="P179" i="2"/>
  <c r="T179" i="2"/>
  <c r="Q179" i="2"/>
  <c r="U179" i="2"/>
  <c r="W179" i="2" s="1"/>
  <c r="N181" i="2"/>
  <c r="O180" i="2"/>
  <c r="R180" i="2" l="1"/>
  <c r="P180" i="2"/>
  <c r="Q180" i="2"/>
  <c r="U180" i="2"/>
  <c r="W180" i="2" s="1"/>
  <c r="S180" i="2"/>
  <c r="T180" i="2"/>
  <c r="O181" i="2"/>
  <c r="N182" i="2"/>
  <c r="R181" i="2" l="1"/>
  <c r="Q181" i="2"/>
  <c r="T181" i="2"/>
  <c r="U181" i="2"/>
  <c r="W181" i="2" s="1"/>
  <c r="P181" i="2"/>
  <c r="S181" i="2"/>
  <c r="O182" i="2"/>
  <c r="N183" i="2"/>
  <c r="T182" i="2" l="1"/>
  <c r="S182" i="2"/>
  <c r="P182" i="2"/>
  <c r="U182" i="2"/>
  <c r="W182" i="2" s="1"/>
  <c r="Q182" i="2"/>
  <c r="R182" i="2"/>
  <c r="N184" i="2"/>
  <c r="O183" i="2"/>
  <c r="P183" i="2" l="1"/>
  <c r="R183" i="2"/>
  <c r="S183" i="2"/>
  <c r="T183" i="2"/>
  <c r="U183" i="2"/>
  <c r="W183" i="2" s="1"/>
  <c r="Q183" i="2"/>
  <c r="N185" i="2"/>
  <c r="O184" i="2"/>
  <c r="S184" i="2" l="1"/>
  <c r="T184" i="2"/>
  <c r="Q184" i="2"/>
  <c r="R184" i="2"/>
  <c r="P184" i="2"/>
  <c r="U184" i="2"/>
  <c r="W184" i="2" s="1"/>
  <c r="N186" i="2"/>
  <c r="O185" i="2"/>
  <c r="Q185" i="2" l="1"/>
  <c r="U185" i="2"/>
  <c r="W185" i="2" s="1"/>
  <c r="R185" i="2"/>
  <c r="S185" i="2"/>
  <c r="P185" i="2"/>
  <c r="T185" i="2"/>
  <c r="N187" i="2"/>
  <c r="O186" i="2"/>
  <c r="U186" i="2" l="1"/>
  <c r="W186" i="2" s="1"/>
  <c r="R186" i="2"/>
  <c r="P186" i="2"/>
  <c r="S186" i="2"/>
  <c r="T186" i="2"/>
  <c r="Q186" i="2"/>
  <c r="N188" i="2"/>
  <c r="O187" i="2"/>
  <c r="T187" i="2" l="1"/>
  <c r="S187" i="2"/>
  <c r="R187" i="2"/>
  <c r="Q187" i="2"/>
  <c r="P187" i="2"/>
  <c r="U187" i="2"/>
  <c r="W187" i="2" s="1"/>
  <c r="N189" i="2"/>
  <c r="O189" i="2" s="1"/>
  <c r="O188" i="2"/>
  <c r="U188" i="2" l="1"/>
  <c r="W188" i="2" s="1"/>
  <c r="S188" i="2"/>
  <c r="Q188" i="2"/>
  <c r="P188" i="2"/>
  <c r="T188" i="2"/>
  <c r="R188" i="2"/>
  <c r="P189" i="2"/>
  <c r="T189" i="2"/>
  <c r="U189" i="2"/>
  <c r="W189" i="2" s="1"/>
  <c r="X105" i="2" s="1"/>
  <c r="R189" i="2"/>
  <c r="Q189" i="2"/>
  <c r="S189" i="2"/>
</calcChain>
</file>

<file path=xl/sharedStrings.xml><?xml version="1.0" encoding="utf-8"?>
<sst xmlns="http://schemas.openxmlformats.org/spreadsheetml/2006/main" count="57" uniqueCount="29">
  <si>
    <t>Real</t>
  </si>
  <si>
    <t>Imaginary</t>
  </si>
  <si>
    <t>Amplitude</t>
  </si>
  <si>
    <t>Phase</t>
  </si>
  <si>
    <t>Phase(rad)</t>
  </si>
  <si>
    <t>Sx(f)</t>
  </si>
  <si>
    <t>Sy(f)</t>
  </si>
  <si>
    <t>Sxy(f)</t>
  </si>
  <si>
    <t>Elem 13897</t>
  </si>
  <si>
    <t>f</t>
  </si>
  <si>
    <t>Hz</t>
  </si>
  <si>
    <t>t</t>
  </si>
  <si>
    <t>Von Mises</t>
  </si>
  <si>
    <t>Elem 5971</t>
  </si>
  <si>
    <t>Sxreal</t>
  </si>
  <si>
    <t>Sximag</t>
  </si>
  <si>
    <t>Syreal</t>
  </si>
  <si>
    <t>Syimag</t>
  </si>
  <si>
    <t>Szreal</t>
  </si>
  <si>
    <t>Szimag</t>
  </si>
  <si>
    <t>Sxyreal</t>
  </si>
  <si>
    <t>Sxyimag</t>
  </si>
  <si>
    <t>Syzreal</t>
  </si>
  <si>
    <t>Syzimag</t>
  </si>
  <si>
    <t>Szxreal</t>
  </si>
  <si>
    <t>Szximag</t>
  </si>
  <si>
    <t>Sz(f)</t>
  </si>
  <si>
    <t>Syz(f)</t>
  </si>
  <si>
    <t>szx(f)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</si>
</sst>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E+00"/>
    <numFmt numFmtId="165" formatCode="0.00000E+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1" fontId="0" fillId="0" borderId="0" xfId="0" applyNumberFormat="1"/>
    <xf numFmtId="11" fontId="0" fillId="0" borderId="0" xfId="0" applyNumberFormat="1" applyAlignment="1">
      <alignment horizontal="center" vertic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'Von Mises'!$G$28</c:f>
              <c:strCache>
                <c:ptCount val="1"/>
                <c:pt idx="0">
                  <c:v>Sx(f)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'Von Mises'!$F$29:$F$129</c:f>
              <c:numCache>
                <c:formatCode>General</c:formatCode>
                <c:ptCount val="101"/>
                <c:pt idx="0">
                  <c:v>0</c:v>
                </c:pt>
                <c:pt idx="1">
                  <c:v>1.4119781836945211E-3</c:v>
                </c:pt>
                <c:pt idx="2">
                  <c:v>2.8239563673890422E-3</c:v>
                </c:pt>
                <c:pt idx="3">
                  <c:v>4.2359345510835636E-3</c:v>
                </c:pt>
                <c:pt idx="4">
                  <c:v>5.6479127347780845E-3</c:v>
                </c:pt>
                <c:pt idx="5">
                  <c:v>7.0598909184726054E-3</c:v>
                </c:pt>
                <c:pt idx="6">
                  <c:v>8.4718691021671271E-3</c:v>
                </c:pt>
                <c:pt idx="7">
                  <c:v>9.883847285861648E-3</c:v>
                </c:pt>
                <c:pt idx="8">
                  <c:v>1.1295825469556169E-2</c:v>
                </c:pt>
                <c:pt idx="9">
                  <c:v>1.270780365325069E-2</c:v>
                </c:pt>
                <c:pt idx="10">
                  <c:v>1.4119781836945211E-2</c:v>
                </c:pt>
                <c:pt idx="11">
                  <c:v>1.5531760020639732E-2</c:v>
                </c:pt>
                <c:pt idx="12">
                  <c:v>1.6943738204334254E-2</c:v>
                </c:pt>
                <c:pt idx="13">
                  <c:v>1.8355716388028773E-2</c:v>
                </c:pt>
                <c:pt idx="14">
                  <c:v>1.9767694571723296E-2</c:v>
                </c:pt>
                <c:pt idx="15">
                  <c:v>2.1179672755417815E-2</c:v>
                </c:pt>
                <c:pt idx="16">
                  <c:v>2.2591650939112338E-2</c:v>
                </c:pt>
                <c:pt idx="17">
                  <c:v>2.400362912280686E-2</c:v>
                </c:pt>
                <c:pt idx="18">
                  <c:v>2.541560730650138E-2</c:v>
                </c:pt>
                <c:pt idx="19">
                  <c:v>2.6827585490195902E-2</c:v>
                </c:pt>
                <c:pt idx="20">
                  <c:v>2.8239563673890421E-2</c:v>
                </c:pt>
                <c:pt idx="21">
                  <c:v>2.9651541857584944E-2</c:v>
                </c:pt>
                <c:pt idx="22">
                  <c:v>3.1063520041279463E-2</c:v>
                </c:pt>
                <c:pt idx="23">
                  <c:v>3.2475498224973982E-2</c:v>
                </c:pt>
                <c:pt idx="24">
                  <c:v>3.3887476408668508E-2</c:v>
                </c:pt>
                <c:pt idx="25">
                  <c:v>3.5299454592363028E-2</c:v>
                </c:pt>
                <c:pt idx="26">
                  <c:v>3.6711432776057547E-2</c:v>
                </c:pt>
                <c:pt idx="27">
                  <c:v>3.8123410959752073E-2</c:v>
                </c:pt>
                <c:pt idx="28">
                  <c:v>3.9535389143446592E-2</c:v>
                </c:pt>
                <c:pt idx="29">
                  <c:v>4.0947367327141111E-2</c:v>
                </c:pt>
                <c:pt idx="30">
                  <c:v>4.235934551083563E-2</c:v>
                </c:pt>
                <c:pt idx="31">
                  <c:v>4.3771323694530156E-2</c:v>
                </c:pt>
                <c:pt idx="32">
                  <c:v>4.5183301878224676E-2</c:v>
                </c:pt>
                <c:pt idx="33">
                  <c:v>4.6595280061919195E-2</c:v>
                </c:pt>
                <c:pt idx="34">
                  <c:v>4.8007258245613721E-2</c:v>
                </c:pt>
                <c:pt idx="35">
                  <c:v>4.941923642930824E-2</c:v>
                </c:pt>
                <c:pt idx="36">
                  <c:v>5.0831214613002759E-2</c:v>
                </c:pt>
                <c:pt idx="37">
                  <c:v>5.2243192796697278E-2</c:v>
                </c:pt>
                <c:pt idx="38">
                  <c:v>5.3655170980391804E-2</c:v>
                </c:pt>
                <c:pt idx="39">
                  <c:v>5.5067149164086324E-2</c:v>
                </c:pt>
                <c:pt idx="40">
                  <c:v>5.6479127347780843E-2</c:v>
                </c:pt>
                <c:pt idx="41">
                  <c:v>5.7891105531475369E-2</c:v>
                </c:pt>
                <c:pt idx="42">
                  <c:v>5.9303083715169888E-2</c:v>
                </c:pt>
                <c:pt idx="43">
                  <c:v>6.0715061898864407E-2</c:v>
                </c:pt>
                <c:pt idx="44">
                  <c:v>6.2127040082558926E-2</c:v>
                </c:pt>
                <c:pt idx="45">
                  <c:v>6.3539018266253453E-2</c:v>
                </c:pt>
                <c:pt idx="46">
                  <c:v>6.4950996449947965E-2</c:v>
                </c:pt>
                <c:pt idx="47">
                  <c:v>6.6362974633642491E-2</c:v>
                </c:pt>
                <c:pt idx="48">
                  <c:v>6.7774952817337017E-2</c:v>
                </c:pt>
                <c:pt idx="49">
                  <c:v>6.9186931001031529E-2</c:v>
                </c:pt>
                <c:pt idx="50">
                  <c:v>7.0598909184726055E-2</c:v>
                </c:pt>
                <c:pt idx="51">
                  <c:v>7.2010887368420581E-2</c:v>
                </c:pt>
                <c:pt idx="52">
                  <c:v>7.3422865552115094E-2</c:v>
                </c:pt>
                <c:pt idx="53">
                  <c:v>7.483484373580962E-2</c:v>
                </c:pt>
                <c:pt idx="54">
                  <c:v>7.6246821919504146E-2</c:v>
                </c:pt>
                <c:pt idx="55">
                  <c:v>7.7658800103198658E-2</c:v>
                </c:pt>
                <c:pt idx="56">
                  <c:v>7.9070778286893184E-2</c:v>
                </c:pt>
                <c:pt idx="57">
                  <c:v>8.048275647058771E-2</c:v>
                </c:pt>
                <c:pt idx="58">
                  <c:v>8.1894734654282222E-2</c:v>
                </c:pt>
                <c:pt idx="59">
                  <c:v>8.3306712837976749E-2</c:v>
                </c:pt>
                <c:pt idx="60">
                  <c:v>8.4718691021671261E-2</c:v>
                </c:pt>
                <c:pt idx="61">
                  <c:v>8.6130669205365787E-2</c:v>
                </c:pt>
                <c:pt idx="62">
                  <c:v>8.7542647389060313E-2</c:v>
                </c:pt>
                <c:pt idx="63">
                  <c:v>8.8954625572754825E-2</c:v>
                </c:pt>
                <c:pt idx="64">
                  <c:v>9.0366603756449351E-2</c:v>
                </c:pt>
                <c:pt idx="65">
                  <c:v>9.1778581940143877E-2</c:v>
                </c:pt>
                <c:pt idx="66">
                  <c:v>9.319056012383839E-2</c:v>
                </c:pt>
                <c:pt idx="67">
                  <c:v>9.4602538307532916E-2</c:v>
                </c:pt>
                <c:pt idx="68">
                  <c:v>9.6014516491227442E-2</c:v>
                </c:pt>
                <c:pt idx="69">
                  <c:v>9.7426494674921954E-2</c:v>
                </c:pt>
                <c:pt idx="70">
                  <c:v>9.883847285861648E-2</c:v>
                </c:pt>
                <c:pt idx="71">
                  <c:v>0.10025045104231099</c:v>
                </c:pt>
                <c:pt idx="72">
                  <c:v>0.10166242922600552</c:v>
                </c:pt>
                <c:pt idx="73">
                  <c:v>0.10307440740970004</c:v>
                </c:pt>
                <c:pt idx="74">
                  <c:v>0.10448638559339456</c:v>
                </c:pt>
                <c:pt idx="75">
                  <c:v>0.10589836377708908</c:v>
                </c:pt>
                <c:pt idx="76">
                  <c:v>0.10731034196078361</c:v>
                </c:pt>
                <c:pt idx="77">
                  <c:v>0.10872232014447812</c:v>
                </c:pt>
                <c:pt idx="78">
                  <c:v>0.11013429832817265</c:v>
                </c:pt>
                <c:pt idx="79">
                  <c:v>0.11154627651186717</c:v>
                </c:pt>
                <c:pt idx="80">
                  <c:v>0.11295825469556169</c:v>
                </c:pt>
                <c:pt idx="81">
                  <c:v>0.11437023287925621</c:v>
                </c:pt>
                <c:pt idx="82">
                  <c:v>0.11578221106295074</c:v>
                </c:pt>
                <c:pt idx="83">
                  <c:v>0.11719418924664525</c:v>
                </c:pt>
                <c:pt idx="84">
                  <c:v>0.11860616743033978</c:v>
                </c:pt>
                <c:pt idx="85">
                  <c:v>0.12001814561403429</c:v>
                </c:pt>
                <c:pt idx="86">
                  <c:v>0.12143012379772881</c:v>
                </c:pt>
                <c:pt idx="87">
                  <c:v>0.12284210198142334</c:v>
                </c:pt>
                <c:pt idx="88">
                  <c:v>0.12425408016511785</c:v>
                </c:pt>
                <c:pt idx="89">
                  <c:v>0.12566605834881239</c:v>
                </c:pt>
                <c:pt idx="90">
                  <c:v>0.12707803653250691</c:v>
                </c:pt>
                <c:pt idx="91">
                  <c:v>0.12849001471620142</c:v>
                </c:pt>
                <c:pt idx="92">
                  <c:v>0.12990199289989593</c:v>
                </c:pt>
                <c:pt idx="93">
                  <c:v>0.13131397108359047</c:v>
                </c:pt>
                <c:pt idx="94">
                  <c:v>0.13272594926728498</c:v>
                </c:pt>
                <c:pt idx="95">
                  <c:v>0.13413792745097949</c:v>
                </c:pt>
                <c:pt idx="96">
                  <c:v>0.13554990563467403</c:v>
                </c:pt>
                <c:pt idx="97">
                  <c:v>0.13696188381836855</c:v>
                </c:pt>
                <c:pt idx="98">
                  <c:v>0.13837386200206306</c:v>
                </c:pt>
                <c:pt idx="99">
                  <c:v>0.1397858401857576</c:v>
                </c:pt>
                <c:pt idx="100">
                  <c:v>0.14119781836945211</c:v>
                </c:pt>
              </c:numCache>
            </c:numRef>
          </c:xVal>
          <c:yVal>
            <c:numRef>
              <c:f>'Von Mises'!$G$29:$G$129</c:f>
              <c:numCache>
                <c:formatCode>General</c:formatCode>
                <c:ptCount val="101"/>
                <c:pt idx="0">
                  <c:v>-6.1651863891439842E-4</c:v>
                </c:pt>
                <c:pt idx="1">
                  <c:v>-7.8129243632451802E-4</c:v>
                </c:pt>
                <c:pt idx="2">
                  <c:v>-9.4124930605859829E-4</c:v>
                </c:pt>
                <c:pt idx="3">
                  <c:v>-1.0954030608236703E-3</c:v>
                </c:pt>
                <c:pt idx="4">
                  <c:v>-1.2428032914602847E-3</c:v>
                </c:pt>
                <c:pt idx="5">
                  <c:v>-1.3825412265310135E-3</c:v>
                </c:pt>
                <c:pt idx="6">
                  <c:v>-1.5137553351985697E-3</c:v>
                </c:pt>
                <c:pt idx="7">
                  <c:v>-1.6356366388498962E-3</c:v>
                </c:pt>
                <c:pt idx="8">
                  <c:v>-1.7474336987183387E-3</c:v>
                </c:pt>
                <c:pt idx="9">
                  <c:v>-1.8484572487535115E-3</c:v>
                </c:pt>
                <c:pt idx="10">
                  <c:v>-1.9380844451757102E-3</c:v>
                </c:pt>
                <c:pt idx="11">
                  <c:v>-2.0157627065149229E-3</c:v>
                </c:pt>
                <c:pt idx="12">
                  <c:v>-2.0810131204593517E-3</c:v>
                </c:pt>
                <c:pt idx="13">
                  <c:v>-2.133433396509064E-3</c:v>
                </c:pt>
                <c:pt idx="14">
                  <c:v>-2.172700346230703E-3</c:v>
                </c:pt>
                <c:pt idx="15">
                  <c:v>-2.198571875821649E-3</c:v>
                </c:pt>
                <c:pt idx="16">
                  <c:v>-2.210888478698817E-3</c:v>
                </c:pt>
                <c:pt idx="17">
                  <c:v>-2.2095742189097833E-3</c:v>
                </c:pt>
                <c:pt idx="18">
                  <c:v>-2.1946371993031826E-3</c:v>
                </c:pt>
                <c:pt idx="19">
                  <c:v>-2.166169511571954E-3</c:v>
                </c:pt>
                <c:pt idx="20">
                  <c:v>-2.1243466684774258E-3</c:v>
                </c:pt>
                <c:pt idx="21">
                  <c:v>-2.0694265217547831E-3</c:v>
                </c:pt>
                <c:pt idx="22">
                  <c:v>-2.0017476723713725E-3</c:v>
                </c:pt>
                <c:pt idx="23">
                  <c:v>-1.921727382939145E-3</c:v>
                </c:pt>
                <c:pt idx="24">
                  <c:v>-1.8298590051518948E-3</c:v>
                </c:pt>
                <c:pt idx="25">
                  <c:v>-1.7267089381080185E-3</c:v>
                </c:pt>
                <c:pt idx="26">
                  <c:v>-1.6129131362717169E-3</c:v>
                </c:pt>
                <c:pt idx="27">
                  <c:v>-1.4891731886022574E-3</c:v>
                </c:pt>
                <c:pt idx="28">
                  <c:v>-1.3562519930247277E-3</c:v>
                </c:pt>
                <c:pt idx="29">
                  <c:v>-1.2149690529106489E-3</c:v>
                </c:pt>
                <c:pt idx="30">
                  <c:v>-1.0661954245671664E-3</c:v>
                </c:pt>
                <c:pt idx="31">
                  <c:v>-9.1084834688527248E-4</c:v>
                </c:pt>
                <c:pt idx="32">
                  <c:v>-7.4988558625701802E-4</c:v>
                </c:pt>
                <c:pt idx="33">
                  <c:v>-5.8429953162722926E-4</c:v>
                </c:pt>
                <c:pt idx="34">
                  <c:v>-4.1511107608564594E-4</c:v>
                </c:pt>
                <c:pt idx="35">
                  <c:v>-2.4336332272155618E-4</c:v>
                </c:pt>
                <c:pt idx="36">
                  <c:v>-7.0115153546369198E-5</c:v>
                </c:pt>
                <c:pt idx="37">
                  <c:v>1.0356529886608371E-4</c:v>
                </c:pt>
                <c:pt idx="38">
                  <c:v>2.7660723677207255E-4</c:v>
                </c:pt>
                <c:pt idx="39">
                  <c:v>4.4794379908211961E-4</c:v>
                </c:pt>
                <c:pt idx="40">
                  <c:v>6.1651863891439864E-4</c:v>
                </c:pt>
                <c:pt idx="41">
                  <c:v>7.812924363245191E-4</c:v>
                </c:pt>
                <c:pt idx="42">
                  <c:v>9.4124930605859797E-4</c:v>
                </c:pt>
                <c:pt idx="43">
                  <c:v>1.0954030608236701E-3</c:v>
                </c:pt>
                <c:pt idx="44">
                  <c:v>1.2428032914602845E-3</c:v>
                </c:pt>
                <c:pt idx="45">
                  <c:v>1.3825412265310133E-3</c:v>
                </c:pt>
                <c:pt idx="46">
                  <c:v>1.513755335198568E-3</c:v>
                </c:pt>
                <c:pt idx="47">
                  <c:v>1.6356366388498959E-3</c:v>
                </c:pt>
                <c:pt idx="48">
                  <c:v>1.7474336987183387E-3</c:v>
                </c:pt>
                <c:pt idx="49">
                  <c:v>1.8484572487535112E-3</c:v>
                </c:pt>
                <c:pt idx="50">
                  <c:v>1.9380844451757102E-3</c:v>
                </c:pt>
                <c:pt idx="51">
                  <c:v>2.0157627065149233E-3</c:v>
                </c:pt>
                <c:pt idx="52">
                  <c:v>2.0810131204593517E-3</c:v>
                </c:pt>
                <c:pt idx="53">
                  <c:v>2.1334333965090644E-3</c:v>
                </c:pt>
                <c:pt idx="54">
                  <c:v>2.172700346230703E-3</c:v>
                </c:pt>
                <c:pt idx="55">
                  <c:v>2.198571875821649E-3</c:v>
                </c:pt>
                <c:pt idx="56">
                  <c:v>2.210888478698817E-3</c:v>
                </c:pt>
                <c:pt idx="57">
                  <c:v>2.2095742189097833E-3</c:v>
                </c:pt>
                <c:pt idx="58">
                  <c:v>2.1946371993031826E-3</c:v>
                </c:pt>
                <c:pt idx="59">
                  <c:v>2.1661695115719535E-3</c:v>
                </c:pt>
                <c:pt idx="60">
                  <c:v>2.1243466684774258E-3</c:v>
                </c:pt>
                <c:pt idx="61">
                  <c:v>2.0694265217547827E-3</c:v>
                </c:pt>
                <c:pt idx="62">
                  <c:v>2.0017476723713725E-3</c:v>
                </c:pt>
                <c:pt idx="63">
                  <c:v>1.921727382939145E-3</c:v>
                </c:pt>
                <c:pt idx="64">
                  <c:v>1.8298590051518951E-3</c:v>
                </c:pt>
                <c:pt idx="65">
                  <c:v>1.7267089381080175E-3</c:v>
                </c:pt>
                <c:pt idx="66">
                  <c:v>1.6129131362717169E-3</c:v>
                </c:pt>
                <c:pt idx="67">
                  <c:v>1.4891731886022561E-3</c:v>
                </c:pt>
                <c:pt idx="68">
                  <c:v>1.3562519930247264E-3</c:v>
                </c:pt>
                <c:pt idx="69">
                  <c:v>1.2149690529106492E-3</c:v>
                </c:pt>
                <c:pt idx="70">
                  <c:v>1.0661954245671666E-3</c:v>
                </c:pt>
                <c:pt idx="71">
                  <c:v>9.1084834688527269E-4</c:v>
                </c:pt>
                <c:pt idx="72">
                  <c:v>7.4988558625701835E-4</c:v>
                </c:pt>
                <c:pt idx="73">
                  <c:v>5.8429953162722774E-4</c:v>
                </c:pt>
                <c:pt idx="74">
                  <c:v>4.1511107608564621E-4</c:v>
                </c:pt>
                <c:pt idx="75">
                  <c:v>2.433633227215545E-4</c:v>
                </c:pt>
                <c:pt idx="76">
                  <c:v>7.0115153546369469E-5</c:v>
                </c:pt>
                <c:pt idx="77">
                  <c:v>-1.0356529886608344E-4</c:v>
                </c:pt>
                <c:pt idx="78">
                  <c:v>-2.7660723677207233E-4</c:v>
                </c:pt>
                <c:pt idx="79">
                  <c:v>-4.4794379908212319E-4</c:v>
                </c:pt>
                <c:pt idx="80">
                  <c:v>-6.1651863891439842E-4</c:v>
                </c:pt>
                <c:pt idx="81">
                  <c:v>-7.8129243632451889E-4</c:v>
                </c:pt>
                <c:pt idx="82">
                  <c:v>-9.4124930605859959E-4</c:v>
                </c:pt>
                <c:pt idx="83">
                  <c:v>-1.0954030608236697E-3</c:v>
                </c:pt>
                <c:pt idx="84">
                  <c:v>-1.2428032914602843E-3</c:v>
                </c:pt>
                <c:pt idx="85">
                  <c:v>-1.3825412265310148E-3</c:v>
                </c:pt>
                <c:pt idx="86">
                  <c:v>-1.5137553351985708E-3</c:v>
                </c:pt>
                <c:pt idx="87">
                  <c:v>-1.6356366388498983E-3</c:v>
                </c:pt>
                <c:pt idx="88">
                  <c:v>-1.7474336987183385E-3</c:v>
                </c:pt>
                <c:pt idx="89">
                  <c:v>-1.8484572487535145E-3</c:v>
                </c:pt>
                <c:pt idx="90">
                  <c:v>-1.9380844451757089E-3</c:v>
                </c:pt>
                <c:pt idx="91">
                  <c:v>-2.0157627065149225E-3</c:v>
                </c:pt>
                <c:pt idx="92">
                  <c:v>-2.0810131204593513E-3</c:v>
                </c:pt>
                <c:pt idx="93">
                  <c:v>-2.1334333965090644E-3</c:v>
                </c:pt>
                <c:pt idx="94">
                  <c:v>-2.1727003462307035E-3</c:v>
                </c:pt>
                <c:pt idx="95">
                  <c:v>-2.198571875821649E-3</c:v>
                </c:pt>
                <c:pt idx="96">
                  <c:v>-2.210888478698817E-3</c:v>
                </c:pt>
                <c:pt idx="97">
                  <c:v>-2.2095742189097833E-3</c:v>
                </c:pt>
                <c:pt idx="98">
                  <c:v>-2.1946371993031835E-3</c:v>
                </c:pt>
                <c:pt idx="99">
                  <c:v>-2.166169511571954E-3</c:v>
                </c:pt>
                <c:pt idx="100">
                  <c:v>-2.1243466684774258E-3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'Von Mises'!$H$28</c:f>
              <c:strCache>
                <c:ptCount val="1"/>
                <c:pt idx="0">
                  <c:v>Sy(f)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'Von Mises'!$F$29:$F$129</c:f>
              <c:numCache>
                <c:formatCode>General</c:formatCode>
                <c:ptCount val="101"/>
                <c:pt idx="0">
                  <c:v>0</c:v>
                </c:pt>
                <c:pt idx="1">
                  <c:v>1.4119781836945211E-3</c:v>
                </c:pt>
                <c:pt idx="2">
                  <c:v>2.8239563673890422E-3</c:v>
                </c:pt>
                <c:pt idx="3">
                  <c:v>4.2359345510835636E-3</c:v>
                </c:pt>
                <c:pt idx="4">
                  <c:v>5.6479127347780845E-3</c:v>
                </c:pt>
                <c:pt idx="5">
                  <c:v>7.0598909184726054E-3</c:v>
                </c:pt>
                <c:pt idx="6">
                  <c:v>8.4718691021671271E-3</c:v>
                </c:pt>
                <c:pt idx="7">
                  <c:v>9.883847285861648E-3</c:v>
                </c:pt>
                <c:pt idx="8">
                  <c:v>1.1295825469556169E-2</c:v>
                </c:pt>
                <c:pt idx="9">
                  <c:v>1.270780365325069E-2</c:v>
                </c:pt>
                <c:pt idx="10">
                  <c:v>1.4119781836945211E-2</c:v>
                </c:pt>
                <c:pt idx="11">
                  <c:v>1.5531760020639732E-2</c:v>
                </c:pt>
                <c:pt idx="12">
                  <c:v>1.6943738204334254E-2</c:v>
                </c:pt>
                <c:pt idx="13">
                  <c:v>1.8355716388028773E-2</c:v>
                </c:pt>
                <c:pt idx="14">
                  <c:v>1.9767694571723296E-2</c:v>
                </c:pt>
                <c:pt idx="15">
                  <c:v>2.1179672755417815E-2</c:v>
                </c:pt>
                <c:pt idx="16">
                  <c:v>2.2591650939112338E-2</c:v>
                </c:pt>
                <c:pt idx="17">
                  <c:v>2.400362912280686E-2</c:v>
                </c:pt>
                <c:pt idx="18">
                  <c:v>2.541560730650138E-2</c:v>
                </c:pt>
                <c:pt idx="19">
                  <c:v>2.6827585490195902E-2</c:v>
                </c:pt>
                <c:pt idx="20">
                  <c:v>2.8239563673890421E-2</c:v>
                </c:pt>
                <c:pt idx="21">
                  <c:v>2.9651541857584944E-2</c:v>
                </c:pt>
                <c:pt idx="22">
                  <c:v>3.1063520041279463E-2</c:v>
                </c:pt>
                <c:pt idx="23">
                  <c:v>3.2475498224973982E-2</c:v>
                </c:pt>
                <c:pt idx="24">
                  <c:v>3.3887476408668508E-2</c:v>
                </c:pt>
                <c:pt idx="25">
                  <c:v>3.5299454592363028E-2</c:v>
                </c:pt>
                <c:pt idx="26">
                  <c:v>3.6711432776057547E-2</c:v>
                </c:pt>
                <c:pt idx="27">
                  <c:v>3.8123410959752073E-2</c:v>
                </c:pt>
                <c:pt idx="28">
                  <c:v>3.9535389143446592E-2</c:v>
                </c:pt>
                <c:pt idx="29">
                  <c:v>4.0947367327141111E-2</c:v>
                </c:pt>
                <c:pt idx="30">
                  <c:v>4.235934551083563E-2</c:v>
                </c:pt>
                <c:pt idx="31">
                  <c:v>4.3771323694530156E-2</c:v>
                </c:pt>
                <c:pt idx="32">
                  <c:v>4.5183301878224676E-2</c:v>
                </c:pt>
                <c:pt idx="33">
                  <c:v>4.6595280061919195E-2</c:v>
                </c:pt>
                <c:pt idx="34">
                  <c:v>4.8007258245613721E-2</c:v>
                </c:pt>
                <c:pt idx="35">
                  <c:v>4.941923642930824E-2</c:v>
                </c:pt>
                <c:pt idx="36">
                  <c:v>5.0831214613002759E-2</c:v>
                </c:pt>
                <c:pt idx="37">
                  <c:v>5.2243192796697278E-2</c:v>
                </c:pt>
                <c:pt idx="38">
                  <c:v>5.3655170980391804E-2</c:v>
                </c:pt>
                <c:pt idx="39">
                  <c:v>5.5067149164086324E-2</c:v>
                </c:pt>
                <c:pt idx="40">
                  <c:v>5.6479127347780843E-2</c:v>
                </c:pt>
                <c:pt idx="41">
                  <c:v>5.7891105531475369E-2</c:v>
                </c:pt>
                <c:pt idx="42">
                  <c:v>5.9303083715169888E-2</c:v>
                </c:pt>
                <c:pt idx="43">
                  <c:v>6.0715061898864407E-2</c:v>
                </c:pt>
                <c:pt idx="44">
                  <c:v>6.2127040082558926E-2</c:v>
                </c:pt>
                <c:pt idx="45">
                  <c:v>6.3539018266253453E-2</c:v>
                </c:pt>
                <c:pt idx="46">
                  <c:v>6.4950996449947965E-2</c:v>
                </c:pt>
                <c:pt idx="47">
                  <c:v>6.6362974633642491E-2</c:v>
                </c:pt>
                <c:pt idx="48">
                  <c:v>6.7774952817337017E-2</c:v>
                </c:pt>
                <c:pt idx="49">
                  <c:v>6.9186931001031529E-2</c:v>
                </c:pt>
                <c:pt idx="50">
                  <c:v>7.0598909184726055E-2</c:v>
                </c:pt>
                <c:pt idx="51">
                  <c:v>7.2010887368420581E-2</c:v>
                </c:pt>
                <c:pt idx="52">
                  <c:v>7.3422865552115094E-2</c:v>
                </c:pt>
                <c:pt idx="53">
                  <c:v>7.483484373580962E-2</c:v>
                </c:pt>
                <c:pt idx="54">
                  <c:v>7.6246821919504146E-2</c:v>
                </c:pt>
                <c:pt idx="55">
                  <c:v>7.7658800103198658E-2</c:v>
                </c:pt>
                <c:pt idx="56">
                  <c:v>7.9070778286893184E-2</c:v>
                </c:pt>
                <c:pt idx="57">
                  <c:v>8.048275647058771E-2</c:v>
                </c:pt>
                <c:pt idx="58">
                  <c:v>8.1894734654282222E-2</c:v>
                </c:pt>
                <c:pt idx="59">
                  <c:v>8.3306712837976749E-2</c:v>
                </c:pt>
                <c:pt idx="60">
                  <c:v>8.4718691021671261E-2</c:v>
                </c:pt>
                <c:pt idx="61">
                  <c:v>8.6130669205365787E-2</c:v>
                </c:pt>
                <c:pt idx="62">
                  <c:v>8.7542647389060313E-2</c:v>
                </c:pt>
                <c:pt idx="63">
                  <c:v>8.8954625572754825E-2</c:v>
                </c:pt>
                <c:pt idx="64">
                  <c:v>9.0366603756449351E-2</c:v>
                </c:pt>
                <c:pt idx="65">
                  <c:v>9.1778581940143877E-2</c:v>
                </c:pt>
                <c:pt idx="66">
                  <c:v>9.319056012383839E-2</c:v>
                </c:pt>
                <c:pt idx="67">
                  <c:v>9.4602538307532916E-2</c:v>
                </c:pt>
                <c:pt idx="68">
                  <c:v>9.6014516491227442E-2</c:v>
                </c:pt>
                <c:pt idx="69">
                  <c:v>9.7426494674921954E-2</c:v>
                </c:pt>
                <c:pt idx="70">
                  <c:v>9.883847285861648E-2</c:v>
                </c:pt>
                <c:pt idx="71">
                  <c:v>0.10025045104231099</c:v>
                </c:pt>
                <c:pt idx="72">
                  <c:v>0.10166242922600552</c:v>
                </c:pt>
                <c:pt idx="73">
                  <c:v>0.10307440740970004</c:v>
                </c:pt>
                <c:pt idx="74">
                  <c:v>0.10448638559339456</c:v>
                </c:pt>
                <c:pt idx="75">
                  <c:v>0.10589836377708908</c:v>
                </c:pt>
                <c:pt idx="76">
                  <c:v>0.10731034196078361</c:v>
                </c:pt>
                <c:pt idx="77">
                  <c:v>0.10872232014447812</c:v>
                </c:pt>
                <c:pt idx="78">
                  <c:v>0.11013429832817265</c:v>
                </c:pt>
                <c:pt idx="79">
                  <c:v>0.11154627651186717</c:v>
                </c:pt>
                <c:pt idx="80">
                  <c:v>0.11295825469556169</c:v>
                </c:pt>
                <c:pt idx="81">
                  <c:v>0.11437023287925621</c:v>
                </c:pt>
                <c:pt idx="82">
                  <c:v>0.11578221106295074</c:v>
                </c:pt>
                <c:pt idx="83">
                  <c:v>0.11719418924664525</c:v>
                </c:pt>
                <c:pt idx="84">
                  <c:v>0.11860616743033978</c:v>
                </c:pt>
                <c:pt idx="85">
                  <c:v>0.12001814561403429</c:v>
                </c:pt>
                <c:pt idx="86">
                  <c:v>0.12143012379772881</c:v>
                </c:pt>
                <c:pt idx="87">
                  <c:v>0.12284210198142334</c:v>
                </c:pt>
                <c:pt idx="88">
                  <c:v>0.12425408016511785</c:v>
                </c:pt>
                <c:pt idx="89">
                  <c:v>0.12566605834881239</c:v>
                </c:pt>
                <c:pt idx="90">
                  <c:v>0.12707803653250691</c:v>
                </c:pt>
                <c:pt idx="91">
                  <c:v>0.12849001471620142</c:v>
                </c:pt>
                <c:pt idx="92">
                  <c:v>0.12990199289989593</c:v>
                </c:pt>
                <c:pt idx="93">
                  <c:v>0.13131397108359047</c:v>
                </c:pt>
                <c:pt idx="94">
                  <c:v>0.13272594926728498</c:v>
                </c:pt>
                <c:pt idx="95">
                  <c:v>0.13413792745097949</c:v>
                </c:pt>
                <c:pt idx="96">
                  <c:v>0.13554990563467403</c:v>
                </c:pt>
                <c:pt idx="97">
                  <c:v>0.13696188381836855</c:v>
                </c:pt>
                <c:pt idx="98">
                  <c:v>0.13837386200206306</c:v>
                </c:pt>
                <c:pt idx="99">
                  <c:v>0.1397858401857576</c:v>
                </c:pt>
                <c:pt idx="100">
                  <c:v>0.14119781836945211</c:v>
                </c:pt>
              </c:numCache>
            </c:numRef>
          </c:xVal>
          <c:yVal>
            <c:numRef>
              <c:f>'Von Mises'!$H$29:$H$129</c:f>
              <c:numCache>
                <c:formatCode>General</c:formatCode>
                <c:ptCount val="101"/>
                <c:pt idx="0">
                  <c:v>-2.7052970844259347E-3</c:v>
                </c:pt>
                <c:pt idx="1">
                  <c:v>-3.6457711303689824E-3</c:v>
                </c:pt>
                <c:pt idx="2">
                  <c:v>-4.5637677849513815E-3</c:v>
                </c:pt>
                <c:pt idx="3">
                  <c:v>-5.4536272935327675E-3</c:v>
                </c:pt>
                <c:pt idx="4">
                  <c:v>-6.3098633763344208E-3</c:v>
                </c:pt>
                <c:pt idx="5">
                  <c:v>-7.1271970531784799E-3</c:v>
                </c:pt>
                <c:pt idx="6">
                  <c:v>-7.9005891901561733E-3</c:v>
                </c:pt>
                <c:pt idx="7">
                  <c:v>-8.6252715675640499E-3</c:v>
                </c:pt>
                <c:pt idx="8">
                  <c:v>-9.2967762775640461E-3</c:v>
                </c:pt>
                <c:pt idx="9">
                  <c:v>-9.9109632703210365E-3</c:v>
                </c:pt>
                <c:pt idx="10">
                  <c:v>-1.0464045878786776E-2</c:v>
                </c:pt>
                <c:pt idx="11">
                  <c:v>-1.0952614164761438E-2</c:v>
                </c:pt>
                <c:pt idx="12">
                  <c:v>-1.1373655942296553E-2</c:v>
                </c:pt>
                <c:pt idx="13">
                  <c:v>-1.1724575348823017E-2</c:v>
                </c:pt>
                <c:pt idx="14">
                  <c:v>-1.2003208849507046E-2</c:v>
                </c:pt>
                <c:pt idx="15">
                  <c:v>-1.2207838576161886E-2</c:v>
                </c:pt>
                <c:pt idx="16">
                  <c:v>-1.2337202918476418E-2</c:v>
                </c:pt>
                <c:pt idx="17">
                  <c:v>-1.2390504302262267E-2</c:v>
                </c:pt>
                <c:pt idx="18">
                  <c:v>-1.2367414106763884E-2</c:v>
                </c:pt>
                <c:pt idx="19">
                  <c:v>-1.2268074690714783E-2</c:v>
                </c:pt>
                <c:pt idx="20">
                  <c:v>-1.2093098514648615E-2</c:v>
                </c:pt>
                <c:pt idx="21">
                  <c:v>-1.1843564364876314E-2</c:v>
                </c:pt>
                <c:pt idx="22">
                  <c:v>-1.1521010702409748E-2</c:v>
                </c:pt>
                <c:pt idx="23">
                  <c:v>-1.1127426177838006E-2</c:v>
                </c:pt>
                <c:pt idx="24">
                  <c:v>-1.0665237370635197E-2</c:v>
                </c:pt>
                <c:pt idx="25">
                  <c:v>-1.0137293828491113E-2</c:v>
                </c:pt>
                <c:pt idx="26">
                  <c:v>-9.5468504989021079E-3</c:v>
                </c:pt>
                <c:pt idx="27">
                  <c:v>-8.8975476613374314E-3</c:v>
                </c:pt>
                <c:pt idx="28">
                  <c:v>-8.1933884837057745E-3</c:v>
                </c:pt>
                <c:pt idx="29">
                  <c:v>-7.4387143414939173E-3</c:v>
                </c:pt>
                <c:pt idx="30">
                  <c:v>-6.6381780517432284E-3</c:v>
                </c:pt>
                <c:pt idx="31">
                  <c:v>-5.7967151868853406E-3</c:v>
                </c:pt>
                <c:pt idx="32">
                  <c:v>-4.9195136452968918E-3</c:v>
                </c:pt>
                <c:pt idx="33">
                  <c:v>-4.0119816661808947E-3</c:v>
                </c:pt>
                <c:pt idx="34">
                  <c:v>-3.0797144859736089E-3</c:v>
                </c:pt>
                <c:pt idx="35">
                  <c:v>-2.1284598418513283E-3</c:v>
                </c:pt>
                <c:pt idx="36">
                  <c:v>-1.1640825350192922E-3</c:v>
                </c:pt>
                <c:pt idx="37">
                  <c:v>-1.9252827226213853E-4</c:v>
                </c:pt>
                <c:pt idx="38">
                  <c:v>7.8021299131564748E-4</c:v>
                </c:pt>
                <c:pt idx="39">
                  <c:v>1.7481439823548255E-3</c:v>
                </c:pt>
                <c:pt idx="40">
                  <c:v>2.7052970844259334E-3</c:v>
                </c:pt>
                <c:pt idx="41">
                  <c:v>3.6457711303689868E-3</c:v>
                </c:pt>
                <c:pt idx="42">
                  <c:v>4.5637677849513806E-3</c:v>
                </c:pt>
                <c:pt idx="43">
                  <c:v>5.4536272935327614E-3</c:v>
                </c:pt>
                <c:pt idx="44">
                  <c:v>6.30986337633442E-3</c:v>
                </c:pt>
                <c:pt idx="45">
                  <c:v>7.1271970531784825E-3</c:v>
                </c:pt>
                <c:pt idx="46">
                  <c:v>7.9005891901561629E-3</c:v>
                </c:pt>
                <c:pt idx="47">
                  <c:v>8.6252715675640447E-3</c:v>
                </c:pt>
                <c:pt idx="48">
                  <c:v>9.2967762775640443E-3</c:v>
                </c:pt>
                <c:pt idx="49">
                  <c:v>9.9109632703210399E-3</c:v>
                </c:pt>
                <c:pt idx="50">
                  <c:v>1.0464045878786774E-2</c:v>
                </c:pt>
                <c:pt idx="51">
                  <c:v>1.0952614164761442E-2</c:v>
                </c:pt>
                <c:pt idx="52">
                  <c:v>1.1373655942296553E-2</c:v>
                </c:pt>
                <c:pt idx="53">
                  <c:v>1.1724575348823017E-2</c:v>
                </c:pt>
                <c:pt idx="54">
                  <c:v>1.2003208849507046E-2</c:v>
                </c:pt>
                <c:pt idx="55">
                  <c:v>1.2207838576161884E-2</c:v>
                </c:pt>
                <c:pt idx="56">
                  <c:v>1.2337202918476418E-2</c:v>
                </c:pt>
                <c:pt idx="57">
                  <c:v>1.2390504302262267E-2</c:v>
                </c:pt>
                <c:pt idx="58">
                  <c:v>1.2367414106763884E-2</c:v>
                </c:pt>
                <c:pt idx="59">
                  <c:v>1.2268074690714783E-2</c:v>
                </c:pt>
                <c:pt idx="60">
                  <c:v>1.2093098514648615E-2</c:v>
                </c:pt>
                <c:pt idx="61">
                  <c:v>1.1843564364876312E-2</c:v>
                </c:pt>
                <c:pt idx="62">
                  <c:v>1.1521010702409748E-2</c:v>
                </c:pt>
                <c:pt idx="63">
                  <c:v>1.1127426177838006E-2</c:v>
                </c:pt>
                <c:pt idx="64">
                  <c:v>1.0665237370635199E-2</c:v>
                </c:pt>
                <c:pt idx="65">
                  <c:v>1.0137293828491111E-2</c:v>
                </c:pt>
                <c:pt idx="66">
                  <c:v>9.5468504989021097E-3</c:v>
                </c:pt>
                <c:pt idx="67">
                  <c:v>8.8975476613374297E-3</c:v>
                </c:pt>
                <c:pt idx="68">
                  <c:v>8.1933884837057675E-3</c:v>
                </c:pt>
                <c:pt idx="69">
                  <c:v>7.4387143414939268E-3</c:v>
                </c:pt>
                <c:pt idx="70">
                  <c:v>6.6381780517432293E-3</c:v>
                </c:pt>
                <c:pt idx="71">
                  <c:v>5.7967151868853423E-3</c:v>
                </c:pt>
                <c:pt idx="72">
                  <c:v>4.9195136452968935E-3</c:v>
                </c:pt>
                <c:pt idx="73">
                  <c:v>4.0119816661808973E-3</c:v>
                </c:pt>
                <c:pt idx="74">
                  <c:v>3.079714485973621E-3</c:v>
                </c:pt>
                <c:pt idx="75">
                  <c:v>2.1284598418513188E-3</c:v>
                </c:pt>
                <c:pt idx="76">
                  <c:v>1.1640825350192937E-3</c:v>
                </c:pt>
                <c:pt idx="77">
                  <c:v>1.9252827226215108E-4</c:v>
                </c:pt>
                <c:pt idx="78">
                  <c:v>-7.8021299131564585E-4</c:v>
                </c:pt>
                <c:pt idx="79">
                  <c:v>-1.7481439823548348E-3</c:v>
                </c:pt>
                <c:pt idx="80">
                  <c:v>-2.7052970844259317E-3</c:v>
                </c:pt>
                <c:pt idx="81">
                  <c:v>-3.6457711303689855E-3</c:v>
                </c:pt>
                <c:pt idx="82">
                  <c:v>-4.5637677849513893E-3</c:v>
                </c:pt>
                <c:pt idx="83">
                  <c:v>-5.4536272935327796E-3</c:v>
                </c:pt>
                <c:pt idx="84">
                  <c:v>-6.3098633763344182E-3</c:v>
                </c:pt>
                <c:pt idx="85">
                  <c:v>-7.1271970531784634E-3</c:v>
                </c:pt>
                <c:pt idx="86">
                  <c:v>-7.9005891901561629E-3</c:v>
                </c:pt>
                <c:pt idx="87">
                  <c:v>-8.625271567564043E-3</c:v>
                </c:pt>
                <c:pt idx="88">
                  <c:v>-9.2967762775640443E-3</c:v>
                </c:pt>
                <c:pt idx="89">
                  <c:v>-9.9109632703210382E-3</c:v>
                </c:pt>
                <c:pt idx="90">
                  <c:v>-1.0464045878786779E-2</c:v>
                </c:pt>
                <c:pt idx="91">
                  <c:v>-1.0952614164761437E-2</c:v>
                </c:pt>
                <c:pt idx="92">
                  <c:v>-1.1373655942296544E-2</c:v>
                </c:pt>
                <c:pt idx="93">
                  <c:v>-1.1724575348823017E-2</c:v>
                </c:pt>
                <c:pt idx="94">
                  <c:v>-1.2003208849507042E-2</c:v>
                </c:pt>
                <c:pt idx="95">
                  <c:v>-1.2207838576161884E-2</c:v>
                </c:pt>
                <c:pt idx="96">
                  <c:v>-1.2337202918476418E-2</c:v>
                </c:pt>
                <c:pt idx="97">
                  <c:v>-1.2390504302262267E-2</c:v>
                </c:pt>
                <c:pt idx="98">
                  <c:v>-1.2367414106763883E-2</c:v>
                </c:pt>
                <c:pt idx="99">
                  <c:v>-1.2268074690714781E-2</c:v>
                </c:pt>
                <c:pt idx="100">
                  <c:v>-1.2093098514648615E-2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'Von Mises'!$I$28</c:f>
              <c:strCache>
                <c:ptCount val="1"/>
                <c:pt idx="0">
                  <c:v>Sxy(f)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'Von Mises'!$F$29:$F$129</c:f>
              <c:numCache>
                <c:formatCode>General</c:formatCode>
                <c:ptCount val="101"/>
                <c:pt idx="0">
                  <c:v>0</c:v>
                </c:pt>
                <c:pt idx="1">
                  <c:v>1.4119781836945211E-3</c:v>
                </c:pt>
                <c:pt idx="2">
                  <c:v>2.8239563673890422E-3</c:v>
                </c:pt>
                <c:pt idx="3">
                  <c:v>4.2359345510835636E-3</c:v>
                </c:pt>
                <c:pt idx="4">
                  <c:v>5.6479127347780845E-3</c:v>
                </c:pt>
                <c:pt idx="5">
                  <c:v>7.0598909184726054E-3</c:v>
                </c:pt>
                <c:pt idx="6">
                  <c:v>8.4718691021671271E-3</c:v>
                </c:pt>
                <c:pt idx="7">
                  <c:v>9.883847285861648E-3</c:v>
                </c:pt>
                <c:pt idx="8">
                  <c:v>1.1295825469556169E-2</c:v>
                </c:pt>
                <c:pt idx="9">
                  <c:v>1.270780365325069E-2</c:v>
                </c:pt>
                <c:pt idx="10">
                  <c:v>1.4119781836945211E-2</c:v>
                </c:pt>
                <c:pt idx="11">
                  <c:v>1.5531760020639732E-2</c:v>
                </c:pt>
                <c:pt idx="12">
                  <c:v>1.6943738204334254E-2</c:v>
                </c:pt>
                <c:pt idx="13">
                  <c:v>1.8355716388028773E-2</c:v>
                </c:pt>
                <c:pt idx="14">
                  <c:v>1.9767694571723296E-2</c:v>
                </c:pt>
                <c:pt idx="15">
                  <c:v>2.1179672755417815E-2</c:v>
                </c:pt>
                <c:pt idx="16">
                  <c:v>2.2591650939112338E-2</c:v>
                </c:pt>
                <c:pt idx="17">
                  <c:v>2.400362912280686E-2</c:v>
                </c:pt>
                <c:pt idx="18">
                  <c:v>2.541560730650138E-2</c:v>
                </c:pt>
                <c:pt idx="19">
                  <c:v>2.6827585490195902E-2</c:v>
                </c:pt>
                <c:pt idx="20">
                  <c:v>2.8239563673890421E-2</c:v>
                </c:pt>
                <c:pt idx="21">
                  <c:v>2.9651541857584944E-2</c:v>
                </c:pt>
                <c:pt idx="22">
                  <c:v>3.1063520041279463E-2</c:v>
                </c:pt>
                <c:pt idx="23">
                  <c:v>3.2475498224973982E-2</c:v>
                </c:pt>
                <c:pt idx="24">
                  <c:v>3.3887476408668508E-2</c:v>
                </c:pt>
                <c:pt idx="25">
                  <c:v>3.5299454592363028E-2</c:v>
                </c:pt>
                <c:pt idx="26">
                  <c:v>3.6711432776057547E-2</c:v>
                </c:pt>
                <c:pt idx="27">
                  <c:v>3.8123410959752073E-2</c:v>
                </c:pt>
                <c:pt idx="28">
                  <c:v>3.9535389143446592E-2</c:v>
                </c:pt>
                <c:pt idx="29">
                  <c:v>4.0947367327141111E-2</c:v>
                </c:pt>
                <c:pt idx="30">
                  <c:v>4.235934551083563E-2</c:v>
                </c:pt>
                <c:pt idx="31">
                  <c:v>4.3771323694530156E-2</c:v>
                </c:pt>
                <c:pt idx="32">
                  <c:v>4.5183301878224676E-2</c:v>
                </c:pt>
                <c:pt idx="33">
                  <c:v>4.6595280061919195E-2</c:v>
                </c:pt>
                <c:pt idx="34">
                  <c:v>4.8007258245613721E-2</c:v>
                </c:pt>
                <c:pt idx="35">
                  <c:v>4.941923642930824E-2</c:v>
                </c:pt>
                <c:pt idx="36">
                  <c:v>5.0831214613002759E-2</c:v>
                </c:pt>
                <c:pt idx="37">
                  <c:v>5.2243192796697278E-2</c:v>
                </c:pt>
                <c:pt idx="38">
                  <c:v>5.3655170980391804E-2</c:v>
                </c:pt>
                <c:pt idx="39">
                  <c:v>5.5067149164086324E-2</c:v>
                </c:pt>
                <c:pt idx="40">
                  <c:v>5.6479127347780843E-2</c:v>
                </c:pt>
                <c:pt idx="41">
                  <c:v>5.7891105531475369E-2</c:v>
                </c:pt>
                <c:pt idx="42">
                  <c:v>5.9303083715169888E-2</c:v>
                </c:pt>
                <c:pt idx="43">
                  <c:v>6.0715061898864407E-2</c:v>
                </c:pt>
                <c:pt idx="44">
                  <c:v>6.2127040082558926E-2</c:v>
                </c:pt>
                <c:pt idx="45">
                  <c:v>6.3539018266253453E-2</c:v>
                </c:pt>
                <c:pt idx="46">
                  <c:v>6.4950996449947965E-2</c:v>
                </c:pt>
                <c:pt idx="47">
                  <c:v>6.6362974633642491E-2</c:v>
                </c:pt>
                <c:pt idx="48">
                  <c:v>6.7774952817337017E-2</c:v>
                </c:pt>
                <c:pt idx="49">
                  <c:v>6.9186931001031529E-2</c:v>
                </c:pt>
                <c:pt idx="50">
                  <c:v>7.0598909184726055E-2</c:v>
                </c:pt>
                <c:pt idx="51">
                  <c:v>7.2010887368420581E-2</c:v>
                </c:pt>
                <c:pt idx="52">
                  <c:v>7.3422865552115094E-2</c:v>
                </c:pt>
                <c:pt idx="53">
                  <c:v>7.483484373580962E-2</c:v>
                </c:pt>
                <c:pt idx="54">
                  <c:v>7.6246821919504146E-2</c:v>
                </c:pt>
                <c:pt idx="55">
                  <c:v>7.7658800103198658E-2</c:v>
                </c:pt>
                <c:pt idx="56">
                  <c:v>7.9070778286893184E-2</c:v>
                </c:pt>
                <c:pt idx="57">
                  <c:v>8.048275647058771E-2</c:v>
                </c:pt>
                <c:pt idx="58">
                  <c:v>8.1894734654282222E-2</c:v>
                </c:pt>
                <c:pt idx="59">
                  <c:v>8.3306712837976749E-2</c:v>
                </c:pt>
                <c:pt idx="60">
                  <c:v>8.4718691021671261E-2</c:v>
                </c:pt>
                <c:pt idx="61">
                  <c:v>8.6130669205365787E-2</c:v>
                </c:pt>
                <c:pt idx="62">
                  <c:v>8.7542647389060313E-2</c:v>
                </c:pt>
                <c:pt idx="63">
                  <c:v>8.8954625572754825E-2</c:v>
                </c:pt>
                <c:pt idx="64">
                  <c:v>9.0366603756449351E-2</c:v>
                </c:pt>
                <c:pt idx="65">
                  <c:v>9.1778581940143877E-2</c:v>
                </c:pt>
                <c:pt idx="66">
                  <c:v>9.319056012383839E-2</c:v>
                </c:pt>
                <c:pt idx="67">
                  <c:v>9.4602538307532916E-2</c:v>
                </c:pt>
                <c:pt idx="68">
                  <c:v>9.6014516491227442E-2</c:v>
                </c:pt>
                <c:pt idx="69">
                  <c:v>9.7426494674921954E-2</c:v>
                </c:pt>
                <c:pt idx="70">
                  <c:v>9.883847285861648E-2</c:v>
                </c:pt>
                <c:pt idx="71">
                  <c:v>0.10025045104231099</c:v>
                </c:pt>
                <c:pt idx="72">
                  <c:v>0.10166242922600552</c:v>
                </c:pt>
                <c:pt idx="73">
                  <c:v>0.10307440740970004</c:v>
                </c:pt>
                <c:pt idx="74">
                  <c:v>0.10448638559339456</c:v>
                </c:pt>
                <c:pt idx="75">
                  <c:v>0.10589836377708908</c:v>
                </c:pt>
                <c:pt idx="76">
                  <c:v>0.10731034196078361</c:v>
                </c:pt>
                <c:pt idx="77">
                  <c:v>0.10872232014447812</c:v>
                </c:pt>
                <c:pt idx="78">
                  <c:v>0.11013429832817265</c:v>
                </c:pt>
                <c:pt idx="79">
                  <c:v>0.11154627651186717</c:v>
                </c:pt>
                <c:pt idx="80">
                  <c:v>0.11295825469556169</c:v>
                </c:pt>
                <c:pt idx="81">
                  <c:v>0.11437023287925621</c:v>
                </c:pt>
                <c:pt idx="82">
                  <c:v>0.11578221106295074</c:v>
                </c:pt>
                <c:pt idx="83">
                  <c:v>0.11719418924664525</c:v>
                </c:pt>
                <c:pt idx="84">
                  <c:v>0.11860616743033978</c:v>
                </c:pt>
                <c:pt idx="85">
                  <c:v>0.12001814561403429</c:v>
                </c:pt>
                <c:pt idx="86">
                  <c:v>0.12143012379772881</c:v>
                </c:pt>
                <c:pt idx="87">
                  <c:v>0.12284210198142334</c:v>
                </c:pt>
                <c:pt idx="88">
                  <c:v>0.12425408016511785</c:v>
                </c:pt>
                <c:pt idx="89">
                  <c:v>0.12566605834881239</c:v>
                </c:pt>
                <c:pt idx="90">
                  <c:v>0.12707803653250691</c:v>
                </c:pt>
                <c:pt idx="91">
                  <c:v>0.12849001471620142</c:v>
                </c:pt>
                <c:pt idx="92">
                  <c:v>0.12990199289989593</c:v>
                </c:pt>
                <c:pt idx="93">
                  <c:v>0.13131397108359047</c:v>
                </c:pt>
                <c:pt idx="94">
                  <c:v>0.13272594926728498</c:v>
                </c:pt>
                <c:pt idx="95">
                  <c:v>0.13413792745097949</c:v>
                </c:pt>
                <c:pt idx="96">
                  <c:v>0.13554990563467403</c:v>
                </c:pt>
                <c:pt idx="97">
                  <c:v>0.13696188381836855</c:v>
                </c:pt>
                <c:pt idx="98">
                  <c:v>0.13837386200206306</c:v>
                </c:pt>
                <c:pt idx="99">
                  <c:v>0.1397858401857576</c:v>
                </c:pt>
                <c:pt idx="100">
                  <c:v>0.14119781836945211</c:v>
                </c:pt>
              </c:numCache>
            </c:numRef>
          </c:xVal>
          <c:yVal>
            <c:numRef>
              <c:f>'Von Mises'!$I$29:$I$129</c:f>
              <c:numCache>
                <c:formatCode>General</c:formatCode>
                <c:ptCount val="101"/>
                <c:pt idx="0">
                  <c:v>1.2495216130787256E-3</c:v>
                </c:pt>
                <c:pt idx="1">
                  <c:v>1.6214650371686671E-3</c:v>
                </c:pt>
                <c:pt idx="2">
                  <c:v>1.9834115901126194E-3</c:v>
                </c:pt>
                <c:pt idx="3">
                  <c:v>2.3331297510522458E-3</c:v>
                </c:pt>
                <c:pt idx="4">
                  <c:v>2.6684633912322673E-3</c:v>
                </c:pt>
                <c:pt idx="5">
                  <c:v>2.9873450672512195E-3</c:v>
                </c:pt>
                <c:pt idx="6">
                  <c:v>3.2878087675375241E-3</c:v>
                </c:pt>
                <c:pt idx="7">
                  <c:v>3.5680020334646016E-3</c:v>
                </c:pt>
                <c:pt idx="8">
                  <c:v>3.8261973803742971E-3</c:v>
                </c:pt>
                <c:pt idx="9">
                  <c:v>4.0608029480942451E-3</c:v>
                </c:pt>
                <c:pt idx="10">
                  <c:v>4.2703723152851814E-3</c:v>
                </c:pt>
                <c:pt idx="11">
                  <c:v>4.4536134171094905E-3</c:v>
                </c:pt>
                <c:pt idx="12">
                  <c:v>4.6093965112405768E-3</c:v>
                </c:pt>
                <c:pt idx="13">
                  <c:v>4.7367611430999849E-3</c:v>
                </c:pt>
                <c:pt idx="14">
                  <c:v>4.8349220673792629E-3</c:v>
                </c:pt>
                <c:pt idx="15">
                  <c:v>4.9032740893384117E-3</c:v>
                </c:pt>
                <c:pt idx="16">
                  <c:v>4.9413957960326976E-3</c:v>
                </c:pt>
                <c:pt idx="17">
                  <c:v>4.9490521544635971E-3</c:v>
                </c:pt>
                <c:pt idx="18">
                  <c:v>4.9261959606353859E-3</c:v>
                </c:pt>
                <c:pt idx="19">
                  <c:v>4.8729681305834721E-3</c:v>
                </c:pt>
                <c:pt idx="20">
                  <c:v>4.7896968315801723E-3</c:v>
                </c:pt>
                <c:pt idx="21">
                  <c:v>4.6768954588743607E-3</c:v>
                </c:pt>
                <c:pt idx="22">
                  <c:v>4.535259470439033E-3</c:v>
                </c:pt>
                <c:pt idx="23">
                  <c:v>4.3656620992416368E-3</c:v>
                </c:pt>
                <c:pt idx="24">
                  <c:v>4.1691489694724504E-3</c:v>
                </c:pt>
                <c:pt idx="25">
                  <c:v>3.9469316499237492E-3</c:v>
                </c:pt>
                <c:pt idx="26">
                  <c:v>3.7003801842653127E-3</c:v>
                </c:pt>
                <c:pt idx="27">
                  <c:v>3.4310146442696034E-3</c:v>
                </c:pt>
                <c:pt idx="28">
                  <c:v>3.1404957580638236E-3</c:v>
                </c:pt>
                <c:pt idx="29">
                  <c:v>2.8306146711887669E-3</c:v>
                </c:pt>
                <c:pt idx="30">
                  <c:v>2.5032819035909408E-3</c:v>
                </c:pt>
                <c:pt idx="31">
                  <c:v>2.1605155706317732E-3</c:v>
                </c:pt>
                <c:pt idx="32">
                  <c:v>1.8044289407353246E-3</c:v>
                </c:pt>
                <c:pt idx="33">
                  <c:v>1.4372174063857312E-3</c:v>
                </c:pt>
                <c:pt idx="34">
                  <c:v>1.0611449488024845E-3</c:v>
                </c:pt>
                <c:pt idx="35">
                  <c:v>6.7853017974337632E-4</c:v>
                </c:pt>
                <c:pt idx="36">
                  <c:v>2.9173204649196046E-4</c:v>
                </c:pt>
                <c:pt idx="37">
                  <c:v>-9.6864711836828007E-5</c:v>
                </c:pt>
                <c:pt idx="38">
                  <c:v>-4.8486426700635279E-4</c:v>
                </c:pt>
                <c:pt idx="39">
                  <c:v>-8.6987447273605329E-4</c:v>
                </c:pt>
                <c:pt idx="40">
                  <c:v>-1.2495216130787251E-3</c:v>
                </c:pt>
                <c:pt idx="41">
                  <c:v>-1.6214650371686663E-3</c:v>
                </c:pt>
                <c:pt idx="42">
                  <c:v>-1.9834115901126229E-3</c:v>
                </c:pt>
                <c:pt idx="43">
                  <c:v>-2.3331297510522453E-3</c:v>
                </c:pt>
                <c:pt idx="44">
                  <c:v>-2.6684633912322665E-3</c:v>
                </c:pt>
                <c:pt idx="45">
                  <c:v>-2.9873450672512187E-3</c:v>
                </c:pt>
                <c:pt idx="46">
                  <c:v>-3.2878087675375207E-3</c:v>
                </c:pt>
                <c:pt idx="47">
                  <c:v>-3.5680020334646011E-3</c:v>
                </c:pt>
                <c:pt idx="48">
                  <c:v>-3.8261973803742971E-3</c:v>
                </c:pt>
                <c:pt idx="49">
                  <c:v>-4.0608029480942451E-3</c:v>
                </c:pt>
                <c:pt idx="50">
                  <c:v>-4.2703723152851831E-3</c:v>
                </c:pt>
                <c:pt idx="51">
                  <c:v>-4.453613417109494E-3</c:v>
                </c:pt>
                <c:pt idx="52">
                  <c:v>-4.6093965112405768E-3</c:v>
                </c:pt>
                <c:pt idx="53">
                  <c:v>-4.7367611430999849E-3</c:v>
                </c:pt>
                <c:pt idx="54">
                  <c:v>-4.8349220673792621E-3</c:v>
                </c:pt>
                <c:pt idx="55">
                  <c:v>-4.9032740893384117E-3</c:v>
                </c:pt>
                <c:pt idx="56">
                  <c:v>-4.9413957960326976E-3</c:v>
                </c:pt>
                <c:pt idx="57">
                  <c:v>-4.9490521544635971E-3</c:v>
                </c:pt>
                <c:pt idx="58">
                  <c:v>-4.9261959606353859E-3</c:v>
                </c:pt>
                <c:pt idx="59">
                  <c:v>-4.8729681305834703E-3</c:v>
                </c:pt>
                <c:pt idx="60">
                  <c:v>-4.7896968315801723E-3</c:v>
                </c:pt>
                <c:pt idx="61">
                  <c:v>-4.6768954588743607E-3</c:v>
                </c:pt>
                <c:pt idx="62">
                  <c:v>-4.5352594704390348E-3</c:v>
                </c:pt>
                <c:pt idx="63">
                  <c:v>-4.3656620992416368E-3</c:v>
                </c:pt>
                <c:pt idx="64">
                  <c:v>-4.1691489694724504E-3</c:v>
                </c:pt>
                <c:pt idx="65">
                  <c:v>-3.9469316499237501E-3</c:v>
                </c:pt>
                <c:pt idx="66">
                  <c:v>-3.7003801842653101E-3</c:v>
                </c:pt>
                <c:pt idx="67">
                  <c:v>-3.4310146442695973E-3</c:v>
                </c:pt>
                <c:pt idx="68">
                  <c:v>-3.1404957580638171E-3</c:v>
                </c:pt>
                <c:pt idx="69">
                  <c:v>-2.8306146711887747E-3</c:v>
                </c:pt>
                <c:pt idx="70">
                  <c:v>-2.5032819035909451E-3</c:v>
                </c:pt>
                <c:pt idx="71">
                  <c:v>-2.1605155706317736E-3</c:v>
                </c:pt>
                <c:pt idx="72">
                  <c:v>-1.8044289407353252E-3</c:v>
                </c:pt>
                <c:pt idx="73">
                  <c:v>-1.4372174063857317E-3</c:v>
                </c:pt>
                <c:pt idx="74">
                  <c:v>-1.0611449488024851E-3</c:v>
                </c:pt>
                <c:pt idx="75">
                  <c:v>-6.785301797433683E-4</c:v>
                </c:pt>
                <c:pt idx="76">
                  <c:v>-2.9173204649196111E-4</c:v>
                </c:pt>
                <c:pt idx="77">
                  <c:v>9.6864711836818615E-5</c:v>
                </c:pt>
                <c:pt idx="78">
                  <c:v>4.8486426700634775E-4</c:v>
                </c:pt>
                <c:pt idx="79">
                  <c:v>8.6987447273605275E-4</c:v>
                </c:pt>
                <c:pt idx="80">
                  <c:v>1.2495216130787245E-3</c:v>
                </c:pt>
                <c:pt idx="81">
                  <c:v>1.6214650371686656E-3</c:v>
                </c:pt>
                <c:pt idx="82">
                  <c:v>1.9834115901126224E-3</c:v>
                </c:pt>
                <c:pt idx="83">
                  <c:v>2.3331297510522523E-3</c:v>
                </c:pt>
                <c:pt idx="84">
                  <c:v>2.668463391232266E-3</c:v>
                </c:pt>
                <c:pt idx="85">
                  <c:v>2.9873450672512117E-3</c:v>
                </c:pt>
                <c:pt idx="86">
                  <c:v>3.2878087675375207E-3</c:v>
                </c:pt>
                <c:pt idx="87">
                  <c:v>3.5680020334646007E-3</c:v>
                </c:pt>
                <c:pt idx="88">
                  <c:v>3.8261973803742967E-3</c:v>
                </c:pt>
                <c:pt idx="89">
                  <c:v>4.0608029480942442E-3</c:v>
                </c:pt>
                <c:pt idx="90">
                  <c:v>4.2703723152851831E-3</c:v>
                </c:pt>
                <c:pt idx="91">
                  <c:v>4.4536134171094897E-3</c:v>
                </c:pt>
                <c:pt idx="92">
                  <c:v>4.6093965112405733E-3</c:v>
                </c:pt>
                <c:pt idx="93">
                  <c:v>4.7367611430999849E-3</c:v>
                </c:pt>
                <c:pt idx="94">
                  <c:v>4.8349220673792621E-3</c:v>
                </c:pt>
                <c:pt idx="95">
                  <c:v>4.9032740893384108E-3</c:v>
                </c:pt>
                <c:pt idx="96">
                  <c:v>4.9413957960326976E-3</c:v>
                </c:pt>
                <c:pt idx="97">
                  <c:v>4.9490521544635971E-3</c:v>
                </c:pt>
                <c:pt idx="98">
                  <c:v>4.9261959606353859E-3</c:v>
                </c:pt>
                <c:pt idx="99">
                  <c:v>4.8729681305834703E-3</c:v>
                </c:pt>
                <c:pt idx="100">
                  <c:v>4.7896968315801732E-3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25280"/>
        <c:axId val="110514176"/>
      </c:scatterChart>
      <c:valAx>
        <c:axId val="388225280"/>
        <c:scaling>
          <c:orientation val="minMax"/>
          <c:max val="0.16000000000000003"/>
        </c:scaling>
        <c:delete val="0"/>
        <c:axPos val="b"/>
        <c:numFmt formatCode="General" sourceLinked="1"/>
        <c:majorTickMark val="out"/>
        <c:minorTickMark val="none"/>
        <c:tickLblPos val="nextTo"/>
        <c:crossAx val="110514176"/>
        <c:crosses val="autoZero"/>
        <c:crossBetween val="midCat"/>
        <c:majorUnit val="1.0000000000000002E-2"/>
      </c:valAx>
      <c:valAx>
        <c:axId val="11051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225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'Von Mises'!$K$28</c:f>
              <c:strCache>
                <c:ptCount val="1"/>
                <c:pt idx="0">
                  <c:v>Von Mises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'Von Mises'!$F$29:$F$129</c:f>
              <c:numCache>
                <c:formatCode>General</c:formatCode>
                <c:ptCount val="101"/>
                <c:pt idx="0">
                  <c:v>0</c:v>
                </c:pt>
                <c:pt idx="1">
                  <c:v>1.4119781836945211E-3</c:v>
                </c:pt>
                <c:pt idx="2">
                  <c:v>2.8239563673890422E-3</c:v>
                </c:pt>
                <c:pt idx="3">
                  <c:v>4.2359345510835636E-3</c:v>
                </c:pt>
                <c:pt idx="4">
                  <c:v>5.6479127347780845E-3</c:v>
                </c:pt>
                <c:pt idx="5">
                  <c:v>7.0598909184726054E-3</c:v>
                </c:pt>
                <c:pt idx="6">
                  <c:v>8.4718691021671271E-3</c:v>
                </c:pt>
                <c:pt idx="7">
                  <c:v>9.883847285861648E-3</c:v>
                </c:pt>
                <c:pt idx="8">
                  <c:v>1.1295825469556169E-2</c:v>
                </c:pt>
                <c:pt idx="9">
                  <c:v>1.270780365325069E-2</c:v>
                </c:pt>
                <c:pt idx="10">
                  <c:v>1.4119781836945211E-2</c:v>
                </c:pt>
                <c:pt idx="11">
                  <c:v>1.5531760020639732E-2</c:v>
                </c:pt>
                <c:pt idx="12">
                  <c:v>1.6943738204334254E-2</c:v>
                </c:pt>
                <c:pt idx="13">
                  <c:v>1.8355716388028773E-2</c:v>
                </c:pt>
                <c:pt idx="14">
                  <c:v>1.9767694571723296E-2</c:v>
                </c:pt>
                <c:pt idx="15">
                  <c:v>2.1179672755417815E-2</c:v>
                </c:pt>
                <c:pt idx="16">
                  <c:v>2.2591650939112338E-2</c:v>
                </c:pt>
                <c:pt idx="17">
                  <c:v>2.400362912280686E-2</c:v>
                </c:pt>
                <c:pt idx="18">
                  <c:v>2.541560730650138E-2</c:v>
                </c:pt>
                <c:pt idx="19">
                  <c:v>2.6827585490195902E-2</c:v>
                </c:pt>
                <c:pt idx="20">
                  <c:v>2.8239563673890421E-2</c:v>
                </c:pt>
                <c:pt idx="21">
                  <c:v>2.9651541857584944E-2</c:v>
                </c:pt>
                <c:pt idx="22">
                  <c:v>3.1063520041279463E-2</c:v>
                </c:pt>
                <c:pt idx="23">
                  <c:v>3.2475498224973982E-2</c:v>
                </c:pt>
                <c:pt idx="24">
                  <c:v>3.3887476408668508E-2</c:v>
                </c:pt>
                <c:pt idx="25">
                  <c:v>3.5299454592363028E-2</c:v>
                </c:pt>
                <c:pt idx="26">
                  <c:v>3.6711432776057547E-2</c:v>
                </c:pt>
                <c:pt idx="27">
                  <c:v>3.8123410959752073E-2</c:v>
                </c:pt>
                <c:pt idx="28">
                  <c:v>3.9535389143446592E-2</c:v>
                </c:pt>
                <c:pt idx="29">
                  <c:v>4.0947367327141111E-2</c:v>
                </c:pt>
                <c:pt idx="30">
                  <c:v>4.235934551083563E-2</c:v>
                </c:pt>
                <c:pt idx="31">
                  <c:v>4.3771323694530156E-2</c:v>
                </c:pt>
                <c:pt idx="32">
                  <c:v>4.5183301878224676E-2</c:v>
                </c:pt>
                <c:pt idx="33">
                  <c:v>4.6595280061919195E-2</c:v>
                </c:pt>
                <c:pt idx="34">
                  <c:v>4.8007258245613721E-2</c:v>
                </c:pt>
                <c:pt idx="35">
                  <c:v>4.941923642930824E-2</c:v>
                </c:pt>
                <c:pt idx="36">
                  <c:v>5.0831214613002759E-2</c:v>
                </c:pt>
                <c:pt idx="37">
                  <c:v>5.2243192796697278E-2</c:v>
                </c:pt>
                <c:pt idx="38">
                  <c:v>5.3655170980391804E-2</c:v>
                </c:pt>
                <c:pt idx="39">
                  <c:v>5.5067149164086324E-2</c:v>
                </c:pt>
                <c:pt idx="40">
                  <c:v>5.6479127347780843E-2</c:v>
                </c:pt>
                <c:pt idx="41">
                  <c:v>5.7891105531475369E-2</c:v>
                </c:pt>
                <c:pt idx="42">
                  <c:v>5.9303083715169888E-2</c:v>
                </c:pt>
                <c:pt idx="43">
                  <c:v>6.0715061898864407E-2</c:v>
                </c:pt>
                <c:pt idx="44">
                  <c:v>6.2127040082558926E-2</c:v>
                </c:pt>
                <c:pt idx="45">
                  <c:v>6.3539018266253453E-2</c:v>
                </c:pt>
                <c:pt idx="46">
                  <c:v>6.4950996449947965E-2</c:v>
                </c:pt>
                <c:pt idx="47">
                  <c:v>6.6362974633642491E-2</c:v>
                </c:pt>
                <c:pt idx="48">
                  <c:v>6.7774952817337017E-2</c:v>
                </c:pt>
                <c:pt idx="49">
                  <c:v>6.9186931001031529E-2</c:v>
                </c:pt>
                <c:pt idx="50">
                  <c:v>7.0598909184726055E-2</c:v>
                </c:pt>
                <c:pt idx="51">
                  <c:v>7.2010887368420581E-2</c:v>
                </c:pt>
                <c:pt idx="52">
                  <c:v>7.3422865552115094E-2</c:v>
                </c:pt>
                <c:pt idx="53">
                  <c:v>7.483484373580962E-2</c:v>
                </c:pt>
                <c:pt idx="54">
                  <c:v>7.6246821919504146E-2</c:v>
                </c:pt>
                <c:pt idx="55">
                  <c:v>7.7658800103198658E-2</c:v>
                </c:pt>
                <c:pt idx="56">
                  <c:v>7.9070778286893184E-2</c:v>
                </c:pt>
                <c:pt idx="57">
                  <c:v>8.048275647058771E-2</c:v>
                </c:pt>
                <c:pt idx="58">
                  <c:v>8.1894734654282222E-2</c:v>
                </c:pt>
                <c:pt idx="59">
                  <c:v>8.3306712837976749E-2</c:v>
                </c:pt>
                <c:pt idx="60">
                  <c:v>8.4718691021671261E-2</c:v>
                </c:pt>
                <c:pt idx="61">
                  <c:v>8.6130669205365787E-2</c:v>
                </c:pt>
                <c:pt idx="62">
                  <c:v>8.7542647389060313E-2</c:v>
                </c:pt>
                <c:pt idx="63">
                  <c:v>8.8954625572754825E-2</c:v>
                </c:pt>
                <c:pt idx="64">
                  <c:v>9.0366603756449351E-2</c:v>
                </c:pt>
                <c:pt idx="65">
                  <c:v>9.1778581940143877E-2</c:v>
                </c:pt>
                <c:pt idx="66">
                  <c:v>9.319056012383839E-2</c:v>
                </c:pt>
                <c:pt idx="67">
                  <c:v>9.4602538307532916E-2</c:v>
                </c:pt>
                <c:pt idx="68">
                  <c:v>9.6014516491227442E-2</c:v>
                </c:pt>
                <c:pt idx="69">
                  <c:v>9.7426494674921954E-2</c:v>
                </c:pt>
                <c:pt idx="70">
                  <c:v>9.883847285861648E-2</c:v>
                </c:pt>
                <c:pt idx="71">
                  <c:v>0.10025045104231099</c:v>
                </c:pt>
                <c:pt idx="72">
                  <c:v>0.10166242922600552</c:v>
                </c:pt>
                <c:pt idx="73">
                  <c:v>0.10307440740970004</c:v>
                </c:pt>
                <c:pt idx="74">
                  <c:v>0.10448638559339456</c:v>
                </c:pt>
                <c:pt idx="75">
                  <c:v>0.10589836377708908</c:v>
                </c:pt>
                <c:pt idx="76">
                  <c:v>0.10731034196078361</c:v>
                </c:pt>
                <c:pt idx="77">
                  <c:v>0.10872232014447812</c:v>
                </c:pt>
                <c:pt idx="78">
                  <c:v>0.11013429832817265</c:v>
                </c:pt>
                <c:pt idx="79">
                  <c:v>0.11154627651186717</c:v>
                </c:pt>
                <c:pt idx="80">
                  <c:v>0.11295825469556169</c:v>
                </c:pt>
                <c:pt idx="81">
                  <c:v>0.11437023287925621</c:v>
                </c:pt>
                <c:pt idx="82">
                  <c:v>0.11578221106295074</c:v>
                </c:pt>
                <c:pt idx="83">
                  <c:v>0.11719418924664525</c:v>
                </c:pt>
                <c:pt idx="84">
                  <c:v>0.11860616743033978</c:v>
                </c:pt>
                <c:pt idx="85">
                  <c:v>0.12001814561403429</c:v>
                </c:pt>
                <c:pt idx="86">
                  <c:v>0.12143012379772881</c:v>
                </c:pt>
                <c:pt idx="87">
                  <c:v>0.12284210198142334</c:v>
                </c:pt>
                <c:pt idx="88">
                  <c:v>0.12425408016511785</c:v>
                </c:pt>
                <c:pt idx="89">
                  <c:v>0.12566605834881239</c:v>
                </c:pt>
                <c:pt idx="90">
                  <c:v>0.12707803653250691</c:v>
                </c:pt>
                <c:pt idx="91">
                  <c:v>0.12849001471620142</c:v>
                </c:pt>
                <c:pt idx="92">
                  <c:v>0.12990199289989593</c:v>
                </c:pt>
                <c:pt idx="93">
                  <c:v>0.13131397108359047</c:v>
                </c:pt>
                <c:pt idx="94">
                  <c:v>0.13272594926728498</c:v>
                </c:pt>
                <c:pt idx="95">
                  <c:v>0.13413792745097949</c:v>
                </c:pt>
                <c:pt idx="96">
                  <c:v>0.13554990563467403</c:v>
                </c:pt>
                <c:pt idx="97">
                  <c:v>0.13696188381836855</c:v>
                </c:pt>
                <c:pt idx="98">
                  <c:v>0.13837386200206306</c:v>
                </c:pt>
                <c:pt idx="99">
                  <c:v>0.1397858401857576</c:v>
                </c:pt>
                <c:pt idx="100">
                  <c:v>0.14119781836945211</c:v>
                </c:pt>
              </c:numCache>
            </c:numRef>
          </c:xVal>
          <c:yVal>
            <c:numRef>
              <c:f>'Von Mises'!$K$29:$K$129</c:f>
              <c:numCache>
                <c:formatCode>General</c:formatCode>
                <c:ptCount val="101"/>
                <c:pt idx="0">
                  <c:v>3.2733429785825282E-3</c:v>
                </c:pt>
                <c:pt idx="1">
                  <c:v>4.3521371988533885E-3</c:v>
                </c:pt>
                <c:pt idx="2">
                  <c:v>5.405557140378498E-3</c:v>
                </c:pt>
                <c:pt idx="3">
                  <c:v>6.4263925960242607E-3</c:v>
                </c:pt>
                <c:pt idx="4">
                  <c:v>7.4080434318069604E-3</c:v>
                </c:pt>
                <c:pt idx="5">
                  <c:v>8.3443038040782562E-3</c:v>
                </c:pt>
                <c:pt idx="6">
                  <c:v>9.2293155328189696E-3</c:v>
                </c:pt>
                <c:pt idx="7">
                  <c:v>1.0057570390758473E-2</c:v>
                </c:pt>
                <c:pt idx="8">
                  <c:v>1.0823928709594442E-2</c:v>
                </c:pt>
                <c:pt idx="9">
                  <c:v>1.152364339073021E-2</c:v>
                </c:pt>
                <c:pt idx="10">
                  <c:v>1.21523850355462E-2</c:v>
                </c:pt>
                <c:pt idx="11">
                  <c:v>1.2706266271651523E-2</c:v>
                </c:pt>
                <c:pt idx="12">
                  <c:v>1.3181864301048712E-2</c:v>
                </c:pt>
                <c:pt idx="13">
                  <c:v>1.3576241119648998E-2</c:v>
                </c:pt>
                <c:pt idx="14">
                  <c:v>1.3886961066017459E-2</c:v>
                </c:pt>
                <c:pt idx="15">
                  <c:v>1.4112105470913698E-2</c:v>
                </c:pt>
                <c:pt idx="16">
                  <c:v>1.4250284248541365E-2</c:v>
                </c:pt>
                <c:pt idx="17">
                  <c:v>1.43006443180188E-2</c:v>
                </c:pt>
                <c:pt idx="18">
                  <c:v>1.4262874780162582E-2</c:v>
                </c:pt>
                <c:pt idx="19">
                  <c:v>1.4137208805636035E-2</c:v>
                </c:pt>
                <c:pt idx="20">
                  <c:v>1.3924422218787105E-2</c:v>
                </c:pt>
                <c:pt idx="21">
                  <c:v>1.3625828788915708E-2</c:v>
                </c:pt>
                <c:pt idx="22">
                  <c:v>1.3243272268763132E-2</c:v>
                </c:pt>
                <c:pt idx="23">
                  <c:v>1.2779115250448765E-2</c:v>
                </c:pt>
                <c:pt idx="24">
                  <c:v>1.2236224944604005E-2</c:v>
                </c:pt>
                <c:pt idx="25">
                  <c:v>1.1617956033990346E-2</c:v>
                </c:pt>
                <c:pt idx="26">
                  <c:v>1.0928130818129605E-2</c:v>
                </c:pt>
                <c:pt idx="27">
                  <c:v>1.0171016970658637E-2</c:v>
                </c:pt>
                <c:pt idx="28">
                  <c:v>9.3513034210266511E-3</c:v>
                </c:pt>
                <c:pt idx="29">
                  <c:v>8.4740752525433363E-3</c:v>
                </c:pt>
                <c:pt idx="30">
                  <c:v>7.5447893496319897E-3</c:v>
                </c:pt>
                <c:pt idx="31">
                  <c:v>6.5692545860530109E-3</c:v>
                </c:pt>
                <c:pt idx="32">
                  <c:v>5.5536260165071523E-3</c:v>
                </c:pt>
                <c:pt idx="33">
                  <c:v>4.5044406360434238E-3</c:v>
                </c:pt>
                <c:pt idx="34">
                  <c:v>3.428792897420708E-3</c:v>
                </c:pt>
                <c:pt idx="35">
                  <c:v>2.3351204594828198E-3</c:v>
                </c:pt>
                <c:pt idx="36">
                  <c:v>1.2384293351909144E-3</c:v>
                </c:pt>
                <c:pt idx="37">
                  <c:v>3.0964572014507101E-4</c:v>
                </c:pt>
                <c:pt idx="38">
                  <c:v>1.0838410344186646E-3</c:v>
                </c:pt>
                <c:pt idx="39">
                  <c:v>2.177988881591094E-3</c:v>
                </c:pt>
                <c:pt idx="40">
                  <c:v>3.2733429785825265E-3</c:v>
                </c:pt>
                <c:pt idx="41">
                  <c:v>4.3521371988533902E-3</c:v>
                </c:pt>
                <c:pt idx="42">
                  <c:v>5.4055571403785014E-3</c:v>
                </c:pt>
                <c:pt idx="43">
                  <c:v>6.4263925960242555E-3</c:v>
                </c:pt>
                <c:pt idx="44">
                  <c:v>7.4080434318069587E-3</c:v>
                </c:pt>
                <c:pt idx="45">
                  <c:v>8.3443038040782579E-3</c:v>
                </c:pt>
                <c:pt idx="46">
                  <c:v>9.2293155328189574E-3</c:v>
                </c:pt>
                <c:pt idx="47">
                  <c:v>1.0057570390758469E-2</c:v>
                </c:pt>
                <c:pt idx="48">
                  <c:v>1.0823928709594441E-2</c:v>
                </c:pt>
                <c:pt idx="49">
                  <c:v>1.1523643390730212E-2</c:v>
                </c:pt>
                <c:pt idx="50">
                  <c:v>1.21523850355462E-2</c:v>
                </c:pt>
                <c:pt idx="51">
                  <c:v>1.2706266271651528E-2</c:v>
                </c:pt>
                <c:pt idx="52">
                  <c:v>1.3181864301048712E-2</c:v>
                </c:pt>
                <c:pt idx="53">
                  <c:v>1.3576241119648998E-2</c:v>
                </c:pt>
                <c:pt idx="54">
                  <c:v>1.3886961066017459E-2</c:v>
                </c:pt>
                <c:pt idx="55">
                  <c:v>1.4112105470913695E-2</c:v>
                </c:pt>
                <c:pt idx="56">
                  <c:v>1.4250284248541365E-2</c:v>
                </c:pt>
                <c:pt idx="57">
                  <c:v>1.43006443180188E-2</c:v>
                </c:pt>
                <c:pt idx="58">
                  <c:v>1.4262874780162582E-2</c:v>
                </c:pt>
                <c:pt idx="59">
                  <c:v>1.4137208805636035E-2</c:v>
                </c:pt>
                <c:pt idx="60">
                  <c:v>1.3924422218787105E-2</c:v>
                </c:pt>
                <c:pt idx="61">
                  <c:v>1.3625828788915707E-2</c:v>
                </c:pt>
                <c:pt idx="62">
                  <c:v>1.3243272268763135E-2</c:v>
                </c:pt>
                <c:pt idx="63">
                  <c:v>1.2779115250448765E-2</c:v>
                </c:pt>
                <c:pt idx="64">
                  <c:v>1.2236224944604007E-2</c:v>
                </c:pt>
                <c:pt idx="65">
                  <c:v>1.1617956033990346E-2</c:v>
                </c:pt>
                <c:pt idx="66">
                  <c:v>1.0928130818129603E-2</c:v>
                </c:pt>
                <c:pt idx="67">
                  <c:v>1.017101697065863E-2</c:v>
                </c:pt>
                <c:pt idx="68">
                  <c:v>9.3513034210266407E-3</c:v>
                </c:pt>
                <c:pt idx="69">
                  <c:v>8.4740752525433519E-3</c:v>
                </c:pt>
                <c:pt idx="70">
                  <c:v>7.5447893496319949E-3</c:v>
                </c:pt>
                <c:pt idx="71">
                  <c:v>6.5692545860530126E-3</c:v>
                </c:pt>
                <c:pt idx="72">
                  <c:v>5.5536260165071549E-3</c:v>
                </c:pt>
                <c:pt idx="73">
                  <c:v>4.5044406360434264E-3</c:v>
                </c:pt>
                <c:pt idx="74">
                  <c:v>3.4287928974207189E-3</c:v>
                </c:pt>
                <c:pt idx="75">
                  <c:v>2.3351204594828051E-3</c:v>
                </c:pt>
                <c:pt idx="76">
                  <c:v>1.2384293351909161E-3</c:v>
                </c:pt>
                <c:pt idx="77">
                  <c:v>3.0964572014507193E-4</c:v>
                </c:pt>
                <c:pt idx="78">
                  <c:v>1.0838410344186568E-3</c:v>
                </c:pt>
                <c:pt idx="79">
                  <c:v>2.1779888815910992E-3</c:v>
                </c:pt>
                <c:pt idx="80">
                  <c:v>3.2733429785825247E-3</c:v>
                </c:pt>
                <c:pt idx="81">
                  <c:v>4.3521371988533885E-3</c:v>
                </c:pt>
                <c:pt idx="82">
                  <c:v>5.4055571403785075E-3</c:v>
                </c:pt>
                <c:pt idx="83">
                  <c:v>6.4263925960242781E-3</c:v>
                </c:pt>
                <c:pt idx="84">
                  <c:v>7.408043431806957E-3</c:v>
                </c:pt>
                <c:pt idx="85">
                  <c:v>8.3443038040782336E-3</c:v>
                </c:pt>
                <c:pt idx="86">
                  <c:v>9.2293155328189574E-3</c:v>
                </c:pt>
                <c:pt idx="87">
                  <c:v>1.0057570390758466E-2</c:v>
                </c:pt>
                <c:pt idx="88">
                  <c:v>1.0823928709594439E-2</c:v>
                </c:pt>
                <c:pt idx="89">
                  <c:v>1.152364339073021E-2</c:v>
                </c:pt>
                <c:pt idx="90">
                  <c:v>1.2152385035546205E-2</c:v>
                </c:pt>
                <c:pt idx="91">
                  <c:v>1.2706266271651522E-2</c:v>
                </c:pt>
                <c:pt idx="92">
                  <c:v>1.31818643010487E-2</c:v>
                </c:pt>
                <c:pt idx="93">
                  <c:v>1.3576241119648998E-2</c:v>
                </c:pt>
                <c:pt idx="94">
                  <c:v>1.3886961066017455E-2</c:v>
                </c:pt>
                <c:pt idx="95">
                  <c:v>1.4112105470913695E-2</c:v>
                </c:pt>
                <c:pt idx="96">
                  <c:v>1.4250284248541365E-2</c:v>
                </c:pt>
                <c:pt idx="97">
                  <c:v>1.43006443180188E-2</c:v>
                </c:pt>
                <c:pt idx="98">
                  <c:v>1.4262874780162582E-2</c:v>
                </c:pt>
                <c:pt idx="99">
                  <c:v>1.4137208805636034E-2</c:v>
                </c:pt>
                <c:pt idx="100">
                  <c:v>1.3924422218787105E-2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92352"/>
        <c:axId val="387893888"/>
      </c:scatterChart>
      <c:valAx>
        <c:axId val="38789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7893888"/>
        <c:crosses val="autoZero"/>
        <c:crossBetween val="midCat"/>
      </c:valAx>
      <c:valAx>
        <c:axId val="38789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7892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'Von Mises'!$G$28</c:f>
              <c:strCache>
                <c:ptCount val="1"/>
                <c:pt idx="0">
                  <c:v>Sx(f)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'Von Mises'!$O$29:$O$129</c:f>
              <c:numCache>
                <c:formatCode>General</c:formatCode>
                <c:ptCount val="101"/>
                <c:pt idx="0">
                  <c:v>0</c:v>
                </c:pt>
                <c:pt idx="1">
                  <c:v>1.4119781836945211E-3</c:v>
                </c:pt>
                <c:pt idx="2">
                  <c:v>2.8239563673890422E-3</c:v>
                </c:pt>
                <c:pt idx="3">
                  <c:v>4.2359345510835636E-3</c:v>
                </c:pt>
                <c:pt idx="4">
                  <c:v>5.6479127347780845E-3</c:v>
                </c:pt>
                <c:pt idx="5">
                  <c:v>7.0598909184726054E-3</c:v>
                </c:pt>
                <c:pt idx="6">
                  <c:v>8.4718691021671271E-3</c:v>
                </c:pt>
                <c:pt idx="7">
                  <c:v>9.883847285861648E-3</c:v>
                </c:pt>
                <c:pt idx="8">
                  <c:v>1.1295825469556169E-2</c:v>
                </c:pt>
                <c:pt idx="9">
                  <c:v>1.270780365325069E-2</c:v>
                </c:pt>
                <c:pt idx="10">
                  <c:v>1.4119781836945211E-2</c:v>
                </c:pt>
                <c:pt idx="11">
                  <c:v>1.5531760020639732E-2</c:v>
                </c:pt>
                <c:pt idx="12">
                  <c:v>1.6943738204334254E-2</c:v>
                </c:pt>
                <c:pt idx="13">
                  <c:v>1.8355716388028773E-2</c:v>
                </c:pt>
                <c:pt idx="14">
                  <c:v>1.9767694571723296E-2</c:v>
                </c:pt>
                <c:pt idx="15">
                  <c:v>2.1179672755417815E-2</c:v>
                </c:pt>
                <c:pt idx="16">
                  <c:v>2.2591650939112338E-2</c:v>
                </c:pt>
                <c:pt idx="17">
                  <c:v>2.400362912280686E-2</c:v>
                </c:pt>
                <c:pt idx="18">
                  <c:v>2.541560730650138E-2</c:v>
                </c:pt>
                <c:pt idx="19">
                  <c:v>2.6827585490195902E-2</c:v>
                </c:pt>
                <c:pt idx="20">
                  <c:v>2.8239563673890421E-2</c:v>
                </c:pt>
                <c:pt idx="21">
                  <c:v>2.9651541857584944E-2</c:v>
                </c:pt>
                <c:pt idx="22">
                  <c:v>3.1063520041279463E-2</c:v>
                </c:pt>
                <c:pt idx="23">
                  <c:v>3.2475498224973982E-2</c:v>
                </c:pt>
                <c:pt idx="24">
                  <c:v>3.3887476408668508E-2</c:v>
                </c:pt>
                <c:pt idx="25">
                  <c:v>3.5299454592363028E-2</c:v>
                </c:pt>
                <c:pt idx="26">
                  <c:v>3.6711432776057547E-2</c:v>
                </c:pt>
                <c:pt idx="27">
                  <c:v>3.8123410959752073E-2</c:v>
                </c:pt>
                <c:pt idx="28">
                  <c:v>3.9535389143446592E-2</c:v>
                </c:pt>
                <c:pt idx="29">
                  <c:v>4.0947367327141111E-2</c:v>
                </c:pt>
                <c:pt idx="30">
                  <c:v>4.235934551083563E-2</c:v>
                </c:pt>
                <c:pt idx="31">
                  <c:v>4.3771323694530156E-2</c:v>
                </c:pt>
                <c:pt idx="32">
                  <c:v>4.5183301878224676E-2</c:v>
                </c:pt>
                <c:pt idx="33">
                  <c:v>4.6595280061919195E-2</c:v>
                </c:pt>
                <c:pt idx="34">
                  <c:v>4.8007258245613721E-2</c:v>
                </c:pt>
                <c:pt idx="35">
                  <c:v>4.941923642930824E-2</c:v>
                </c:pt>
                <c:pt idx="36">
                  <c:v>5.0831214613002759E-2</c:v>
                </c:pt>
                <c:pt idx="37">
                  <c:v>5.2243192796697278E-2</c:v>
                </c:pt>
                <c:pt idx="38">
                  <c:v>5.3655170980391804E-2</c:v>
                </c:pt>
                <c:pt idx="39">
                  <c:v>5.5067149164086324E-2</c:v>
                </c:pt>
                <c:pt idx="40">
                  <c:v>5.6479127347780843E-2</c:v>
                </c:pt>
                <c:pt idx="41">
                  <c:v>5.7891105531475369E-2</c:v>
                </c:pt>
                <c:pt idx="42">
                  <c:v>5.9303083715169888E-2</c:v>
                </c:pt>
                <c:pt idx="43">
                  <c:v>6.0715061898864407E-2</c:v>
                </c:pt>
                <c:pt idx="44">
                  <c:v>6.2127040082558926E-2</c:v>
                </c:pt>
                <c:pt idx="45">
                  <c:v>6.3539018266253453E-2</c:v>
                </c:pt>
                <c:pt idx="46">
                  <c:v>6.4950996449947965E-2</c:v>
                </c:pt>
                <c:pt idx="47">
                  <c:v>6.6362974633642491E-2</c:v>
                </c:pt>
                <c:pt idx="48">
                  <c:v>6.7774952817337017E-2</c:v>
                </c:pt>
                <c:pt idx="49">
                  <c:v>6.9186931001031529E-2</c:v>
                </c:pt>
                <c:pt idx="50">
                  <c:v>7.0598909184726055E-2</c:v>
                </c:pt>
                <c:pt idx="51">
                  <c:v>7.2010887368420581E-2</c:v>
                </c:pt>
                <c:pt idx="52">
                  <c:v>7.3422865552115094E-2</c:v>
                </c:pt>
                <c:pt idx="53">
                  <c:v>7.483484373580962E-2</c:v>
                </c:pt>
                <c:pt idx="54">
                  <c:v>7.6246821919504146E-2</c:v>
                </c:pt>
                <c:pt idx="55">
                  <c:v>7.7658800103198658E-2</c:v>
                </c:pt>
                <c:pt idx="56">
                  <c:v>7.9070778286893184E-2</c:v>
                </c:pt>
                <c:pt idx="57">
                  <c:v>8.048275647058771E-2</c:v>
                </c:pt>
                <c:pt idx="58">
                  <c:v>8.1894734654282222E-2</c:v>
                </c:pt>
                <c:pt idx="59">
                  <c:v>8.3306712837976749E-2</c:v>
                </c:pt>
                <c:pt idx="60">
                  <c:v>8.4718691021671261E-2</c:v>
                </c:pt>
                <c:pt idx="61">
                  <c:v>8.6130669205365787E-2</c:v>
                </c:pt>
                <c:pt idx="62">
                  <c:v>8.7542647389060313E-2</c:v>
                </c:pt>
                <c:pt idx="63">
                  <c:v>8.8954625572754825E-2</c:v>
                </c:pt>
                <c:pt idx="64">
                  <c:v>9.0366603756449351E-2</c:v>
                </c:pt>
                <c:pt idx="65">
                  <c:v>9.1778581940143877E-2</c:v>
                </c:pt>
                <c:pt idx="66">
                  <c:v>9.319056012383839E-2</c:v>
                </c:pt>
                <c:pt idx="67">
                  <c:v>9.4602538307532916E-2</c:v>
                </c:pt>
                <c:pt idx="68">
                  <c:v>9.6014516491227442E-2</c:v>
                </c:pt>
                <c:pt idx="69">
                  <c:v>9.7426494674921954E-2</c:v>
                </c:pt>
                <c:pt idx="70">
                  <c:v>9.883847285861648E-2</c:v>
                </c:pt>
                <c:pt idx="71">
                  <c:v>0.10025045104231099</c:v>
                </c:pt>
                <c:pt idx="72">
                  <c:v>0.10166242922600552</c:v>
                </c:pt>
                <c:pt idx="73">
                  <c:v>0.10307440740970004</c:v>
                </c:pt>
                <c:pt idx="74">
                  <c:v>0.10448638559339456</c:v>
                </c:pt>
                <c:pt idx="75">
                  <c:v>0.10589836377708908</c:v>
                </c:pt>
                <c:pt idx="76">
                  <c:v>0.10731034196078361</c:v>
                </c:pt>
                <c:pt idx="77">
                  <c:v>0.10872232014447812</c:v>
                </c:pt>
                <c:pt idx="78">
                  <c:v>0.11013429832817265</c:v>
                </c:pt>
                <c:pt idx="79">
                  <c:v>0.11154627651186717</c:v>
                </c:pt>
                <c:pt idx="80">
                  <c:v>0.11295825469556169</c:v>
                </c:pt>
                <c:pt idx="81">
                  <c:v>0.11437023287925621</c:v>
                </c:pt>
                <c:pt idx="82">
                  <c:v>0.11578221106295074</c:v>
                </c:pt>
                <c:pt idx="83">
                  <c:v>0.11719418924664525</c:v>
                </c:pt>
                <c:pt idx="84">
                  <c:v>0.11860616743033978</c:v>
                </c:pt>
                <c:pt idx="85">
                  <c:v>0.12001814561403429</c:v>
                </c:pt>
                <c:pt idx="86">
                  <c:v>0.12143012379772881</c:v>
                </c:pt>
                <c:pt idx="87">
                  <c:v>0.12284210198142334</c:v>
                </c:pt>
                <c:pt idx="88">
                  <c:v>0.12425408016511785</c:v>
                </c:pt>
                <c:pt idx="89">
                  <c:v>0.12566605834881239</c:v>
                </c:pt>
                <c:pt idx="90">
                  <c:v>0.12707803653250691</c:v>
                </c:pt>
                <c:pt idx="91">
                  <c:v>0.12849001471620142</c:v>
                </c:pt>
                <c:pt idx="92">
                  <c:v>0.12990199289989593</c:v>
                </c:pt>
                <c:pt idx="93">
                  <c:v>0.13131397108359047</c:v>
                </c:pt>
                <c:pt idx="94">
                  <c:v>0.13272594926728498</c:v>
                </c:pt>
                <c:pt idx="95">
                  <c:v>0.13413792745097949</c:v>
                </c:pt>
                <c:pt idx="96">
                  <c:v>0.13554990563467403</c:v>
                </c:pt>
                <c:pt idx="97">
                  <c:v>0.13696188381836855</c:v>
                </c:pt>
                <c:pt idx="98">
                  <c:v>0.13837386200206306</c:v>
                </c:pt>
                <c:pt idx="99">
                  <c:v>0.1397858401857576</c:v>
                </c:pt>
                <c:pt idx="100">
                  <c:v>0.14119781836945211</c:v>
                </c:pt>
              </c:numCache>
            </c:numRef>
          </c:xVal>
          <c:yVal>
            <c:numRef>
              <c:f>'Von Mises'!$P$29:$P$129</c:f>
              <c:numCache>
                <c:formatCode>General</c:formatCode>
                <c:ptCount val="101"/>
                <c:pt idx="0">
                  <c:v>-1.2299999999999991E-3</c:v>
                </c:pt>
                <c:pt idx="1">
                  <c:v>-1.5557365225486953E-3</c:v>
                </c:pt>
                <c:pt idx="2">
                  <c:v>-1.8718814121009872E-3</c:v>
                </c:pt>
                <c:pt idx="3">
                  <c:v>-2.1764855302839449E-3</c:v>
                </c:pt>
                <c:pt idx="4">
                  <c:v>-2.4676708914178162E-3</c:v>
                </c:pt>
                <c:pt idx="5">
                  <c:v>-2.7436422409222597E-3</c:v>
                </c:pt>
                <c:pt idx="6">
                  <c:v>-3.0026981236577874E-3</c:v>
                </c:pt>
                <c:pt idx="7">
                  <c:v>-3.2432413739625185E-3</c:v>
                </c:pt>
                <c:pt idx="8">
                  <c:v>-3.4637889627095707E-3</c:v>
                </c:pt>
                <c:pt idx="9">
                  <c:v>-3.6629811406748091E-3</c:v>
                </c:pt>
                <c:pt idx="10">
                  <c:v>-3.8395898218429514E-3</c:v>
                </c:pt>
                <c:pt idx="11">
                  <c:v>-3.9925261549662548E-3</c:v>
                </c:pt>
                <c:pt idx="12">
                  <c:v>-4.1208472366945212E-3</c:v>
                </c:pt>
                <c:pt idx="13">
                  <c:v>-4.2237619248878039E-3</c:v>
                </c:pt>
                <c:pt idx="14">
                  <c:v>-4.3006357162707863E-3</c:v>
                </c:pt>
                <c:pt idx="15">
                  <c:v>-4.3509946583564644E-3</c:v>
                </c:pt>
                <c:pt idx="16">
                  <c:v>-4.37452827152083E-3</c:v>
                </c:pt>
                <c:pt idx="17">
                  <c:v>-4.371091463213005E-3</c:v>
                </c:pt>
                <c:pt idx="18">
                  <c:v>-4.340705422499062E-3</c:v>
                </c:pt>
                <c:pt idx="19">
                  <c:v>-4.2835574894243859E-3</c:v>
                </c:pt>
                <c:pt idx="20">
                  <c:v>-4.1999999999999997E-3</c:v>
                </c:pt>
                <c:pt idx="21">
                  <c:v>-4.0905481139338878E-3</c:v>
                </c:pt>
                <c:pt idx="22">
                  <c:v>-3.9558766385000945E-3</c:v>
                </c:pt>
                <c:pt idx="23">
                  <c:v>-3.7968158681274786E-3</c:v>
                </c:pt>
                <c:pt idx="24">
                  <c:v>-3.6143464653584589E-3</c:v>
                </c:pt>
                <c:pt idx="25">
                  <c:v>-3.4095934147383433E-3</c:v>
                </c:pt>
                <c:pt idx="26">
                  <c:v>-3.1838190869115037E-3</c:v>
                </c:pt>
                <c:pt idx="27">
                  <c:v>-2.9384154556865699E-3</c:v>
                </c:pt>
                <c:pt idx="28">
                  <c:v>-2.6748955160550386E-3</c:v>
                </c:pt>
                <c:pt idx="29">
                  <c:v>-2.3948839560740038E-3</c:v>
                </c:pt>
                <c:pt idx="30">
                  <c:v>-2.1001071401240477E-3</c:v>
                </c:pt>
                <c:pt idx="31">
                  <c:v>-1.7923824652987333E-3</c:v>
                </c:pt>
                <c:pt idx="32">
                  <c:v>-1.4736071565472036E-3</c:v>
                </c:pt>
                <c:pt idx="33">
                  <c:v>-1.1457465696514519E-3</c:v>
                </c:pt>
                <c:pt idx="34">
                  <c:v>-8.1082207415440234E-4</c:v>
                </c:pt>
                <c:pt idx="35">
                  <c:v>-4.7089859094449449E-4</c:v>
                </c:pt>
                <c:pt idx="36">
                  <c:v>-1.2807186133174245E-4</c:v>
                </c:pt>
                <c:pt idx="37">
                  <c:v>2.1554447389433921E-4</c:v>
                </c:pt>
                <c:pt idx="38">
                  <c:v>5.5783190576304752E-4</c:v>
                </c:pt>
                <c:pt idx="39">
                  <c:v>8.9668011843479828E-4</c:v>
                </c:pt>
                <c:pt idx="40">
                  <c:v>1.2299999999999976E-3</c:v>
                </c:pt>
                <c:pt idx="41">
                  <c:v>1.5557365225486958E-3</c:v>
                </c:pt>
                <c:pt idx="42">
                  <c:v>1.8718814121009867E-3</c:v>
                </c:pt>
                <c:pt idx="43">
                  <c:v>2.1764855302839445E-3</c:v>
                </c:pt>
                <c:pt idx="44">
                  <c:v>2.4676708914178158E-3</c:v>
                </c:pt>
                <c:pt idx="45">
                  <c:v>2.7436422409222593E-3</c:v>
                </c:pt>
                <c:pt idx="46">
                  <c:v>3.002698123657787E-3</c:v>
                </c:pt>
                <c:pt idx="47">
                  <c:v>3.2432413739625181E-3</c:v>
                </c:pt>
                <c:pt idx="48">
                  <c:v>3.4637889627095728E-3</c:v>
                </c:pt>
                <c:pt idx="49">
                  <c:v>3.6629811406748087E-3</c:v>
                </c:pt>
                <c:pt idx="50">
                  <c:v>3.8395898218429514E-3</c:v>
                </c:pt>
                <c:pt idx="51">
                  <c:v>3.9925261549662548E-3</c:v>
                </c:pt>
                <c:pt idx="52">
                  <c:v>4.1208472366945203E-3</c:v>
                </c:pt>
                <c:pt idx="53">
                  <c:v>4.2237619248878039E-3</c:v>
                </c:pt>
                <c:pt idx="54">
                  <c:v>4.3006357162707863E-3</c:v>
                </c:pt>
                <c:pt idx="55">
                  <c:v>4.3509946583564644E-3</c:v>
                </c:pt>
                <c:pt idx="56">
                  <c:v>4.37452827152083E-3</c:v>
                </c:pt>
                <c:pt idx="57">
                  <c:v>4.371091463213005E-3</c:v>
                </c:pt>
                <c:pt idx="58">
                  <c:v>4.340705422499062E-3</c:v>
                </c:pt>
                <c:pt idx="59">
                  <c:v>4.2835574894243868E-3</c:v>
                </c:pt>
                <c:pt idx="60">
                  <c:v>4.2000000000000006E-3</c:v>
                </c:pt>
                <c:pt idx="61">
                  <c:v>4.0905481139338878E-3</c:v>
                </c:pt>
                <c:pt idx="62">
                  <c:v>3.9558766385000953E-3</c:v>
                </c:pt>
                <c:pt idx="63">
                  <c:v>3.7968158681274799E-3</c:v>
                </c:pt>
                <c:pt idx="64">
                  <c:v>3.6143464653584606E-3</c:v>
                </c:pt>
                <c:pt idx="65">
                  <c:v>3.4095934147383442E-3</c:v>
                </c:pt>
                <c:pt idx="66">
                  <c:v>3.1838190869115041E-3</c:v>
                </c:pt>
                <c:pt idx="67">
                  <c:v>2.9384154556865703E-3</c:v>
                </c:pt>
                <c:pt idx="68">
                  <c:v>2.674895516055036E-3</c:v>
                </c:pt>
                <c:pt idx="69">
                  <c:v>2.3948839560740073E-3</c:v>
                </c:pt>
                <c:pt idx="70">
                  <c:v>2.1001071401240481E-3</c:v>
                </c:pt>
                <c:pt idx="71">
                  <c:v>1.7923824652987374E-3</c:v>
                </c:pt>
                <c:pt idx="72">
                  <c:v>1.4736071565472043E-3</c:v>
                </c:pt>
                <c:pt idx="73">
                  <c:v>1.1457465696514523E-3</c:v>
                </c:pt>
                <c:pt idx="74">
                  <c:v>8.1082207415440657E-4</c:v>
                </c:pt>
                <c:pt idx="75">
                  <c:v>4.7089859094449503E-4</c:v>
                </c:pt>
                <c:pt idx="76">
                  <c:v>1.2807186133174299E-4</c:v>
                </c:pt>
                <c:pt idx="77">
                  <c:v>-2.1554447389433479E-4</c:v>
                </c:pt>
                <c:pt idx="78">
                  <c:v>-5.5783190576304698E-4</c:v>
                </c:pt>
                <c:pt idx="79">
                  <c:v>-8.9668011843480164E-4</c:v>
                </c:pt>
                <c:pt idx="80">
                  <c:v>-1.2299999999999972E-3</c:v>
                </c:pt>
                <c:pt idx="81">
                  <c:v>-1.5557365225486953E-3</c:v>
                </c:pt>
                <c:pt idx="82">
                  <c:v>-1.8718814121009898E-3</c:v>
                </c:pt>
                <c:pt idx="83">
                  <c:v>-2.1764855302839406E-3</c:v>
                </c:pt>
                <c:pt idx="84">
                  <c:v>-2.4676708914178154E-3</c:v>
                </c:pt>
                <c:pt idx="85">
                  <c:v>-2.7436422409222588E-3</c:v>
                </c:pt>
                <c:pt idx="86">
                  <c:v>-3.0026981236577891E-3</c:v>
                </c:pt>
                <c:pt idx="87">
                  <c:v>-3.2432413739625202E-3</c:v>
                </c:pt>
                <c:pt idx="88">
                  <c:v>-3.4637889627095702E-3</c:v>
                </c:pt>
                <c:pt idx="89">
                  <c:v>-3.662981140674813E-3</c:v>
                </c:pt>
                <c:pt idx="90">
                  <c:v>-3.8395898218429496E-3</c:v>
                </c:pt>
                <c:pt idx="91">
                  <c:v>-3.9925261549662531E-3</c:v>
                </c:pt>
                <c:pt idx="92">
                  <c:v>-4.1208472366945203E-3</c:v>
                </c:pt>
                <c:pt idx="93">
                  <c:v>-4.2237619248878039E-3</c:v>
                </c:pt>
                <c:pt idx="94">
                  <c:v>-4.3006357162707872E-3</c:v>
                </c:pt>
                <c:pt idx="95">
                  <c:v>-4.3509946583564635E-3</c:v>
                </c:pt>
                <c:pt idx="96">
                  <c:v>-4.37452827152083E-3</c:v>
                </c:pt>
                <c:pt idx="97">
                  <c:v>-4.371091463213005E-3</c:v>
                </c:pt>
                <c:pt idx="98">
                  <c:v>-4.3407054224990629E-3</c:v>
                </c:pt>
                <c:pt idx="99">
                  <c:v>-4.2835574894243876E-3</c:v>
                </c:pt>
                <c:pt idx="100">
                  <c:v>-4.2000000000000006E-3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'Von Mises'!$Q$28</c:f>
              <c:strCache>
                <c:ptCount val="1"/>
                <c:pt idx="0">
                  <c:v>Sy(f)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'Von Mises'!$F$29:$F$129</c:f>
              <c:numCache>
                <c:formatCode>General</c:formatCode>
                <c:ptCount val="101"/>
                <c:pt idx="0">
                  <c:v>0</c:v>
                </c:pt>
                <c:pt idx="1">
                  <c:v>1.4119781836945211E-3</c:v>
                </c:pt>
                <c:pt idx="2">
                  <c:v>2.8239563673890422E-3</c:v>
                </c:pt>
                <c:pt idx="3">
                  <c:v>4.2359345510835636E-3</c:v>
                </c:pt>
                <c:pt idx="4">
                  <c:v>5.6479127347780845E-3</c:v>
                </c:pt>
                <c:pt idx="5">
                  <c:v>7.0598909184726054E-3</c:v>
                </c:pt>
                <c:pt idx="6">
                  <c:v>8.4718691021671271E-3</c:v>
                </c:pt>
                <c:pt idx="7">
                  <c:v>9.883847285861648E-3</c:v>
                </c:pt>
                <c:pt idx="8">
                  <c:v>1.1295825469556169E-2</c:v>
                </c:pt>
                <c:pt idx="9">
                  <c:v>1.270780365325069E-2</c:v>
                </c:pt>
                <c:pt idx="10">
                  <c:v>1.4119781836945211E-2</c:v>
                </c:pt>
                <c:pt idx="11">
                  <c:v>1.5531760020639732E-2</c:v>
                </c:pt>
                <c:pt idx="12">
                  <c:v>1.6943738204334254E-2</c:v>
                </c:pt>
                <c:pt idx="13">
                  <c:v>1.8355716388028773E-2</c:v>
                </c:pt>
                <c:pt idx="14">
                  <c:v>1.9767694571723296E-2</c:v>
                </c:pt>
                <c:pt idx="15">
                  <c:v>2.1179672755417815E-2</c:v>
                </c:pt>
                <c:pt idx="16">
                  <c:v>2.2591650939112338E-2</c:v>
                </c:pt>
                <c:pt idx="17">
                  <c:v>2.400362912280686E-2</c:v>
                </c:pt>
                <c:pt idx="18">
                  <c:v>2.541560730650138E-2</c:v>
                </c:pt>
                <c:pt idx="19">
                  <c:v>2.6827585490195902E-2</c:v>
                </c:pt>
                <c:pt idx="20">
                  <c:v>2.8239563673890421E-2</c:v>
                </c:pt>
                <c:pt idx="21">
                  <c:v>2.9651541857584944E-2</c:v>
                </c:pt>
                <c:pt idx="22">
                  <c:v>3.1063520041279463E-2</c:v>
                </c:pt>
                <c:pt idx="23">
                  <c:v>3.2475498224973982E-2</c:v>
                </c:pt>
                <c:pt idx="24">
                  <c:v>3.3887476408668508E-2</c:v>
                </c:pt>
                <c:pt idx="25">
                  <c:v>3.5299454592363028E-2</c:v>
                </c:pt>
                <c:pt idx="26">
                  <c:v>3.6711432776057547E-2</c:v>
                </c:pt>
                <c:pt idx="27">
                  <c:v>3.8123410959752073E-2</c:v>
                </c:pt>
                <c:pt idx="28">
                  <c:v>3.9535389143446592E-2</c:v>
                </c:pt>
                <c:pt idx="29">
                  <c:v>4.0947367327141111E-2</c:v>
                </c:pt>
                <c:pt idx="30">
                  <c:v>4.235934551083563E-2</c:v>
                </c:pt>
                <c:pt idx="31">
                  <c:v>4.3771323694530156E-2</c:v>
                </c:pt>
                <c:pt idx="32">
                  <c:v>4.5183301878224676E-2</c:v>
                </c:pt>
                <c:pt idx="33">
                  <c:v>4.6595280061919195E-2</c:v>
                </c:pt>
                <c:pt idx="34">
                  <c:v>4.8007258245613721E-2</c:v>
                </c:pt>
                <c:pt idx="35">
                  <c:v>4.941923642930824E-2</c:v>
                </c:pt>
                <c:pt idx="36">
                  <c:v>5.0831214613002759E-2</c:v>
                </c:pt>
                <c:pt idx="37">
                  <c:v>5.2243192796697278E-2</c:v>
                </c:pt>
                <c:pt idx="38">
                  <c:v>5.3655170980391804E-2</c:v>
                </c:pt>
                <c:pt idx="39">
                  <c:v>5.5067149164086324E-2</c:v>
                </c:pt>
                <c:pt idx="40">
                  <c:v>5.6479127347780843E-2</c:v>
                </c:pt>
                <c:pt idx="41">
                  <c:v>5.7891105531475369E-2</c:v>
                </c:pt>
                <c:pt idx="42">
                  <c:v>5.9303083715169888E-2</c:v>
                </c:pt>
                <c:pt idx="43">
                  <c:v>6.0715061898864407E-2</c:v>
                </c:pt>
                <c:pt idx="44">
                  <c:v>6.2127040082558926E-2</c:v>
                </c:pt>
                <c:pt idx="45">
                  <c:v>6.3539018266253453E-2</c:v>
                </c:pt>
                <c:pt idx="46">
                  <c:v>6.4950996449947965E-2</c:v>
                </c:pt>
                <c:pt idx="47">
                  <c:v>6.6362974633642491E-2</c:v>
                </c:pt>
                <c:pt idx="48">
                  <c:v>6.7774952817337017E-2</c:v>
                </c:pt>
                <c:pt idx="49">
                  <c:v>6.9186931001031529E-2</c:v>
                </c:pt>
                <c:pt idx="50">
                  <c:v>7.0598909184726055E-2</c:v>
                </c:pt>
                <c:pt idx="51">
                  <c:v>7.2010887368420581E-2</c:v>
                </c:pt>
                <c:pt idx="52">
                  <c:v>7.3422865552115094E-2</c:v>
                </c:pt>
                <c:pt idx="53">
                  <c:v>7.483484373580962E-2</c:v>
                </c:pt>
                <c:pt idx="54">
                  <c:v>7.6246821919504146E-2</c:v>
                </c:pt>
                <c:pt idx="55">
                  <c:v>7.7658800103198658E-2</c:v>
                </c:pt>
                <c:pt idx="56">
                  <c:v>7.9070778286893184E-2</c:v>
                </c:pt>
                <c:pt idx="57">
                  <c:v>8.048275647058771E-2</c:v>
                </c:pt>
                <c:pt idx="58">
                  <c:v>8.1894734654282222E-2</c:v>
                </c:pt>
                <c:pt idx="59">
                  <c:v>8.3306712837976749E-2</c:v>
                </c:pt>
                <c:pt idx="60">
                  <c:v>8.4718691021671261E-2</c:v>
                </c:pt>
                <c:pt idx="61">
                  <c:v>8.6130669205365787E-2</c:v>
                </c:pt>
                <c:pt idx="62">
                  <c:v>8.7542647389060313E-2</c:v>
                </c:pt>
                <c:pt idx="63">
                  <c:v>8.8954625572754825E-2</c:v>
                </c:pt>
                <c:pt idx="64">
                  <c:v>9.0366603756449351E-2</c:v>
                </c:pt>
                <c:pt idx="65">
                  <c:v>9.1778581940143877E-2</c:v>
                </c:pt>
                <c:pt idx="66">
                  <c:v>9.319056012383839E-2</c:v>
                </c:pt>
                <c:pt idx="67">
                  <c:v>9.4602538307532916E-2</c:v>
                </c:pt>
                <c:pt idx="68">
                  <c:v>9.6014516491227442E-2</c:v>
                </c:pt>
                <c:pt idx="69">
                  <c:v>9.7426494674921954E-2</c:v>
                </c:pt>
                <c:pt idx="70">
                  <c:v>9.883847285861648E-2</c:v>
                </c:pt>
                <c:pt idx="71">
                  <c:v>0.10025045104231099</c:v>
                </c:pt>
                <c:pt idx="72">
                  <c:v>0.10166242922600552</c:v>
                </c:pt>
                <c:pt idx="73">
                  <c:v>0.10307440740970004</c:v>
                </c:pt>
                <c:pt idx="74">
                  <c:v>0.10448638559339456</c:v>
                </c:pt>
                <c:pt idx="75">
                  <c:v>0.10589836377708908</c:v>
                </c:pt>
                <c:pt idx="76">
                  <c:v>0.10731034196078361</c:v>
                </c:pt>
                <c:pt idx="77">
                  <c:v>0.10872232014447812</c:v>
                </c:pt>
                <c:pt idx="78">
                  <c:v>0.11013429832817265</c:v>
                </c:pt>
                <c:pt idx="79">
                  <c:v>0.11154627651186717</c:v>
                </c:pt>
                <c:pt idx="80">
                  <c:v>0.11295825469556169</c:v>
                </c:pt>
                <c:pt idx="81">
                  <c:v>0.11437023287925621</c:v>
                </c:pt>
                <c:pt idx="82">
                  <c:v>0.11578221106295074</c:v>
                </c:pt>
                <c:pt idx="83">
                  <c:v>0.11719418924664525</c:v>
                </c:pt>
                <c:pt idx="84">
                  <c:v>0.11860616743033978</c:v>
                </c:pt>
                <c:pt idx="85">
                  <c:v>0.12001814561403429</c:v>
                </c:pt>
                <c:pt idx="86">
                  <c:v>0.12143012379772881</c:v>
                </c:pt>
                <c:pt idx="87">
                  <c:v>0.12284210198142334</c:v>
                </c:pt>
                <c:pt idx="88">
                  <c:v>0.12425408016511785</c:v>
                </c:pt>
                <c:pt idx="89">
                  <c:v>0.12566605834881239</c:v>
                </c:pt>
                <c:pt idx="90">
                  <c:v>0.12707803653250691</c:v>
                </c:pt>
                <c:pt idx="91">
                  <c:v>0.12849001471620142</c:v>
                </c:pt>
                <c:pt idx="92">
                  <c:v>0.12990199289989593</c:v>
                </c:pt>
                <c:pt idx="93">
                  <c:v>0.13131397108359047</c:v>
                </c:pt>
                <c:pt idx="94">
                  <c:v>0.13272594926728498</c:v>
                </c:pt>
                <c:pt idx="95">
                  <c:v>0.13413792745097949</c:v>
                </c:pt>
                <c:pt idx="96">
                  <c:v>0.13554990563467403</c:v>
                </c:pt>
                <c:pt idx="97">
                  <c:v>0.13696188381836855</c:v>
                </c:pt>
                <c:pt idx="98">
                  <c:v>0.13837386200206306</c:v>
                </c:pt>
                <c:pt idx="99">
                  <c:v>0.1397858401857576</c:v>
                </c:pt>
                <c:pt idx="100">
                  <c:v>0.14119781836945211</c:v>
                </c:pt>
              </c:numCache>
            </c:numRef>
          </c:xVal>
          <c:yVal>
            <c:numRef>
              <c:f>'Von Mises'!$Q$29:$Q$129</c:f>
              <c:numCache>
                <c:formatCode>General</c:formatCode>
                <c:ptCount val="101"/>
                <c:pt idx="0">
                  <c:v>-4.3099999999999991E-4</c:v>
                </c:pt>
                <c:pt idx="1">
                  <c:v>-5.1833014901144284E-4</c:v>
                </c:pt>
                <c:pt idx="2">
                  <c:v>-6.0246462029196518E-4</c:v>
                </c:pt>
                <c:pt idx="3">
                  <c:v>-6.8288469684857161E-4</c:v>
                </c:pt>
                <c:pt idx="4">
                  <c:v>-7.5909456216690155E-4</c:v>
                </c:pt>
                <c:pt idx="5">
                  <c:v>-8.3062435708491597E-4</c:v>
                </c:pt>
                <c:pt idx="6">
                  <c:v>-8.9703307663087416E-4</c:v>
                </c:pt>
                <c:pt idx="7">
                  <c:v>-9.579112889656358E-4</c:v>
                </c:pt>
                <c:pt idx="8">
                  <c:v>-1.0128836596660967E-3</c:v>
                </c:pt>
                <c:pt idx="9">
                  <c:v>-1.0616112657867206E-3</c:v>
                </c:pt>
                <c:pt idx="10">
                  <c:v>-1.1037936854322004E-3</c:v>
                </c:pt>
                <c:pt idx="11">
                  <c:v>-1.1391708499583438E-3</c:v>
                </c:pt>
                <c:pt idx="12">
                  <c:v>-1.1675246473817462E-3</c:v>
                </c:pt>
                <c:pt idx="13">
                  <c:v>-1.188680267112698E-3</c:v>
                </c:pt>
                <c:pt idx="14">
                  <c:v>-1.2025072777206002E-3</c:v>
                </c:pt>
                <c:pt idx="15">
                  <c:v>-1.2089204310871075E-3</c:v>
                </c:pt>
                <c:pt idx="16">
                  <c:v>-1.2078801879891257E-3</c:v>
                </c:pt>
                <c:pt idx="17">
                  <c:v>-1.1993929618712696E-3</c:v>
                </c:pt>
                <c:pt idx="18">
                  <c:v>-1.183511079304845E-3</c:v>
                </c:pt>
                <c:pt idx="19">
                  <c:v>-1.1603324573771355E-3</c:v>
                </c:pt>
                <c:pt idx="20">
                  <c:v>-1.1299999999999997E-3</c:v>
                </c:pt>
                <c:pt idx="21">
                  <c:v>-1.0927007168597333E-3</c:v>
                </c:pt>
                <c:pt idx="22">
                  <c:v>-1.048664570440166E-3</c:v>
                </c:pt>
                <c:pt idx="23">
                  <c:v>-9.9816305822747931E-4</c:v>
                </c:pt>
                <c:pt idx="24">
                  <c:v>-9.4150753883792074E-4</c:v>
                </c:pt>
                <c:pt idx="25">
                  <c:v>-8.7904731238840029E-4</c:v>
                </c:pt>
                <c:pt idx="26">
                  <c:v>-8.1116746694511095E-4</c:v>
                </c:pt>
                <c:pt idx="27">
                  <c:v>-7.3828650432755021E-4</c:v>
                </c:pt>
                <c:pt idx="28">
                  <c:v>-6.6085375990563514E-4</c:v>
                </c:pt>
                <c:pt idx="29">
                  <c:v>-5.7934663229772579E-4</c:v>
                </c:pt>
                <c:pt idx="30">
                  <c:v>-4.9426764004939624E-4</c:v>
                </c:pt>
                <c:pt idx="31">
                  <c:v>-4.0614132343949426E-4</c:v>
                </c:pt>
                <c:pt idx="32">
                  <c:v>-3.1551101051489292E-4</c:v>
                </c:pt>
                <c:pt idx="33">
                  <c:v>-2.2293546729240855E-4</c:v>
                </c:pt>
                <c:pt idx="34">
                  <c:v>-1.2898545278050092E-4</c:v>
                </c:pt>
                <c:pt idx="35">
                  <c:v>-3.4240200060186988E-5</c:v>
                </c:pt>
                <c:pt idx="36">
                  <c:v>6.0716154879519907E-5</c:v>
                </c:pt>
                <c:pt idx="37">
                  <c:v>1.5529817453422535E-4</c:v>
                </c:pt>
                <c:pt idx="38">
                  <c:v>2.4892272930104382E-4</c:v>
                </c:pt>
                <c:pt idx="39">
                  <c:v>3.4101259266651316E-4</c:v>
                </c:pt>
                <c:pt idx="40">
                  <c:v>4.3099999999999925E-4</c:v>
                </c:pt>
                <c:pt idx="41">
                  <c:v>5.1833014901144273E-4</c:v>
                </c:pt>
                <c:pt idx="42">
                  <c:v>6.0246462029196551E-4</c:v>
                </c:pt>
                <c:pt idx="43">
                  <c:v>6.828846968485715E-4</c:v>
                </c:pt>
                <c:pt idx="44">
                  <c:v>7.5909456216690101E-4</c:v>
                </c:pt>
                <c:pt idx="45">
                  <c:v>8.3062435708491575E-4</c:v>
                </c:pt>
                <c:pt idx="46">
                  <c:v>8.9703307663087384E-4</c:v>
                </c:pt>
                <c:pt idx="47">
                  <c:v>9.5791128896563569E-4</c:v>
                </c:pt>
                <c:pt idx="48">
                  <c:v>1.0128836596660969E-3</c:v>
                </c:pt>
                <c:pt idx="49">
                  <c:v>1.0616112657867206E-3</c:v>
                </c:pt>
                <c:pt idx="50">
                  <c:v>1.1037936854322006E-3</c:v>
                </c:pt>
                <c:pt idx="51">
                  <c:v>1.1391708499583443E-3</c:v>
                </c:pt>
                <c:pt idx="52">
                  <c:v>1.1675246473817462E-3</c:v>
                </c:pt>
                <c:pt idx="53">
                  <c:v>1.188680267112698E-3</c:v>
                </c:pt>
                <c:pt idx="54">
                  <c:v>1.2025072777206002E-3</c:v>
                </c:pt>
                <c:pt idx="55">
                  <c:v>1.2089204310871075E-3</c:v>
                </c:pt>
                <c:pt idx="56">
                  <c:v>1.2078801879891257E-3</c:v>
                </c:pt>
                <c:pt idx="57">
                  <c:v>1.1993929618712696E-3</c:v>
                </c:pt>
                <c:pt idx="58">
                  <c:v>1.183511079304845E-3</c:v>
                </c:pt>
                <c:pt idx="59">
                  <c:v>1.1603324573771353E-3</c:v>
                </c:pt>
                <c:pt idx="60">
                  <c:v>1.1300000000000001E-3</c:v>
                </c:pt>
                <c:pt idx="61">
                  <c:v>1.0927007168597335E-3</c:v>
                </c:pt>
                <c:pt idx="62">
                  <c:v>1.0486645704401657E-3</c:v>
                </c:pt>
                <c:pt idx="63">
                  <c:v>9.9816305822747996E-4</c:v>
                </c:pt>
                <c:pt idx="64">
                  <c:v>9.415075388379215E-4</c:v>
                </c:pt>
                <c:pt idx="65">
                  <c:v>8.790473123884004E-4</c:v>
                </c:pt>
                <c:pt idx="66">
                  <c:v>8.1116746694511062E-4</c:v>
                </c:pt>
                <c:pt idx="67">
                  <c:v>7.3828650432754945E-4</c:v>
                </c:pt>
                <c:pt idx="68">
                  <c:v>6.6085375990563341E-4</c:v>
                </c:pt>
                <c:pt idx="69">
                  <c:v>5.7934663229772601E-4</c:v>
                </c:pt>
                <c:pt idx="70">
                  <c:v>4.9426764004939635E-4</c:v>
                </c:pt>
                <c:pt idx="71">
                  <c:v>4.061413234394954E-4</c:v>
                </c:pt>
                <c:pt idx="72">
                  <c:v>3.1551101051489303E-4</c:v>
                </c:pt>
                <c:pt idx="73">
                  <c:v>2.2293546729240874E-4</c:v>
                </c:pt>
                <c:pt idx="74">
                  <c:v>1.2898545278050105E-4</c:v>
                </c:pt>
                <c:pt idx="75">
                  <c:v>3.4240200060186066E-5</c:v>
                </c:pt>
                <c:pt idx="76">
                  <c:v>-6.0716154879519758E-5</c:v>
                </c:pt>
                <c:pt idx="77">
                  <c:v>-1.5529817453422518E-4</c:v>
                </c:pt>
                <c:pt idx="78">
                  <c:v>-2.4892272930104365E-4</c:v>
                </c:pt>
                <c:pt idx="79">
                  <c:v>-3.4101259266651403E-4</c:v>
                </c:pt>
                <c:pt idx="80">
                  <c:v>-4.3099999999999915E-4</c:v>
                </c:pt>
                <c:pt idx="81">
                  <c:v>-5.1833014901144251E-4</c:v>
                </c:pt>
                <c:pt idx="82">
                  <c:v>-6.024646202919654E-4</c:v>
                </c:pt>
                <c:pt idx="83">
                  <c:v>-6.8288469684857226E-4</c:v>
                </c:pt>
                <c:pt idx="84">
                  <c:v>-7.5909456216690101E-4</c:v>
                </c:pt>
                <c:pt idx="85">
                  <c:v>-8.3062435708491564E-4</c:v>
                </c:pt>
                <c:pt idx="86">
                  <c:v>-8.9703307663087449E-4</c:v>
                </c:pt>
                <c:pt idx="87">
                  <c:v>-9.5791128896563634E-4</c:v>
                </c:pt>
                <c:pt idx="88">
                  <c:v>-1.0128836596660963E-3</c:v>
                </c:pt>
                <c:pt idx="89">
                  <c:v>-1.0616112657867215E-3</c:v>
                </c:pt>
                <c:pt idx="90">
                  <c:v>-1.1037936854322006E-3</c:v>
                </c:pt>
                <c:pt idx="91">
                  <c:v>-1.1391708499583434E-3</c:v>
                </c:pt>
                <c:pt idx="92">
                  <c:v>-1.1675246473817462E-3</c:v>
                </c:pt>
                <c:pt idx="93">
                  <c:v>-1.188680267112698E-3</c:v>
                </c:pt>
                <c:pt idx="94">
                  <c:v>-1.2025072777206002E-3</c:v>
                </c:pt>
                <c:pt idx="95">
                  <c:v>-1.2089204310871075E-3</c:v>
                </c:pt>
                <c:pt idx="96">
                  <c:v>-1.2078801879891255E-3</c:v>
                </c:pt>
                <c:pt idx="97">
                  <c:v>-1.1993929618712696E-3</c:v>
                </c:pt>
                <c:pt idx="98">
                  <c:v>-1.183511079304845E-3</c:v>
                </c:pt>
                <c:pt idx="99">
                  <c:v>-1.1603324573771355E-3</c:v>
                </c:pt>
                <c:pt idx="100">
                  <c:v>-1.1300000000000001E-3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'Von Mises'!$R$28</c:f>
              <c:strCache>
                <c:ptCount val="1"/>
                <c:pt idx="0">
                  <c:v>Sz(f)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'Von Mises'!$F$29:$F$129</c:f>
              <c:numCache>
                <c:formatCode>General</c:formatCode>
                <c:ptCount val="101"/>
                <c:pt idx="0">
                  <c:v>0</c:v>
                </c:pt>
                <c:pt idx="1">
                  <c:v>1.4119781836945211E-3</c:v>
                </c:pt>
                <c:pt idx="2">
                  <c:v>2.8239563673890422E-3</c:v>
                </c:pt>
                <c:pt idx="3">
                  <c:v>4.2359345510835636E-3</c:v>
                </c:pt>
                <c:pt idx="4">
                  <c:v>5.6479127347780845E-3</c:v>
                </c:pt>
                <c:pt idx="5">
                  <c:v>7.0598909184726054E-3</c:v>
                </c:pt>
                <c:pt idx="6">
                  <c:v>8.4718691021671271E-3</c:v>
                </c:pt>
                <c:pt idx="7">
                  <c:v>9.883847285861648E-3</c:v>
                </c:pt>
                <c:pt idx="8">
                  <c:v>1.1295825469556169E-2</c:v>
                </c:pt>
                <c:pt idx="9">
                  <c:v>1.270780365325069E-2</c:v>
                </c:pt>
                <c:pt idx="10">
                  <c:v>1.4119781836945211E-2</c:v>
                </c:pt>
                <c:pt idx="11">
                  <c:v>1.5531760020639732E-2</c:v>
                </c:pt>
                <c:pt idx="12">
                  <c:v>1.6943738204334254E-2</c:v>
                </c:pt>
                <c:pt idx="13">
                  <c:v>1.8355716388028773E-2</c:v>
                </c:pt>
                <c:pt idx="14">
                  <c:v>1.9767694571723296E-2</c:v>
                </c:pt>
                <c:pt idx="15">
                  <c:v>2.1179672755417815E-2</c:v>
                </c:pt>
                <c:pt idx="16">
                  <c:v>2.2591650939112338E-2</c:v>
                </c:pt>
                <c:pt idx="17">
                  <c:v>2.400362912280686E-2</c:v>
                </c:pt>
                <c:pt idx="18">
                  <c:v>2.541560730650138E-2</c:v>
                </c:pt>
                <c:pt idx="19">
                  <c:v>2.6827585490195902E-2</c:v>
                </c:pt>
                <c:pt idx="20">
                  <c:v>2.8239563673890421E-2</c:v>
                </c:pt>
                <c:pt idx="21">
                  <c:v>2.9651541857584944E-2</c:v>
                </c:pt>
                <c:pt idx="22">
                  <c:v>3.1063520041279463E-2</c:v>
                </c:pt>
                <c:pt idx="23">
                  <c:v>3.2475498224973982E-2</c:v>
                </c:pt>
                <c:pt idx="24">
                  <c:v>3.3887476408668508E-2</c:v>
                </c:pt>
                <c:pt idx="25">
                  <c:v>3.5299454592363028E-2</c:v>
                </c:pt>
                <c:pt idx="26">
                  <c:v>3.6711432776057547E-2</c:v>
                </c:pt>
                <c:pt idx="27">
                  <c:v>3.8123410959752073E-2</c:v>
                </c:pt>
                <c:pt idx="28">
                  <c:v>3.9535389143446592E-2</c:v>
                </c:pt>
                <c:pt idx="29">
                  <c:v>4.0947367327141111E-2</c:v>
                </c:pt>
                <c:pt idx="30">
                  <c:v>4.235934551083563E-2</c:v>
                </c:pt>
                <c:pt idx="31">
                  <c:v>4.3771323694530156E-2</c:v>
                </c:pt>
                <c:pt idx="32">
                  <c:v>4.5183301878224676E-2</c:v>
                </c:pt>
                <c:pt idx="33">
                  <c:v>4.6595280061919195E-2</c:v>
                </c:pt>
                <c:pt idx="34">
                  <c:v>4.8007258245613721E-2</c:v>
                </c:pt>
                <c:pt idx="35">
                  <c:v>4.941923642930824E-2</c:v>
                </c:pt>
                <c:pt idx="36">
                  <c:v>5.0831214613002759E-2</c:v>
                </c:pt>
                <c:pt idx="37">
                  <c:v>5.2243192796697278E-2</c:v>
                </c:pt>
                <c:pt idx="38">
                  <c:v>5.3655170980391804E-2</c:v>
                </c:pt>
                <c:pt idx="39">
                  <c:v>5.5067149164086324E-2</c:v>
                </c:pt>
                <c:pt idx="40">
                  <c:v>5.6479127347780843E-2</c:v>
                </c:pt>
                <c:pt idx="41">
                  <c:v>5.7891105531475369E-2</c:v>
                </c:pt>
                <c:pt idx="42">
                  <c:v>5.9303083715169888E-2</c:v>
                </c:pt>
                <c:pt idx="43">
                  <c:v>6.0715061898864407E-2</c:v>
                </c:pt>
                <c:pt idx="44">
                  <c:v>6.2127040082558926E-2</c:v>
                </c:pt>
                <c:pt idx="45">
                  <c:v>6.3539018266253453E-2</c:v>
                </c:pt>
                <c:pt idx="46">
                  <c:v>6.4950996449947965E-2</c:v>
                </c:pt>
                <c:pt idx="47">
                  <c:v>6.6362974633642491E-2</c:v>
                </c:pt>
                <c:pt idx="48">
                  <c:v>6.7774952817337017E-2</c:v>
                </c:pt>
                <c:pt idx="49">
                  <c:v>6.9186931001031529E-2</c:v>
                </c:pt>
                <c:pt idx="50">
                  <c:v>7.0598909184726055E-2</c:v>
                </c:pt>
                <c:pt idx="51">
                  <c:v>7.2010887368420581E-2</c:v>
                </c:pt>
                <c:pt idx="52">
                  <c:v>7.3422865552115094E-2</c:v>
                </c:pt>
                <c:pt idx="53">
                  <c:v>7.483484373580962E-2</c:v>
                </c:pt>
                <c:pt idx="54">
                  <c:v>7.6246821919504146E-2</c:v>
                </c:pt>
                <c:pt idx="55">
                  <c:v>7.7658800103198658E-2</c:v>
                </c:pt>
                <c:pt idx="56">
                  <c:v>7.9070778286893184E-2</c:v>
                </c:pt>
                <c:pt idx="57">
                  <c:v>8.048275647058771E-2</c:v>
                </c:pt>
                <c:pt idx="58">
                  <c:v>8.1894734654282222E-2</c:v>
                </c:pt>
                <c:pt idx="59">
                  <c:v>8.3306712837976749E-2</c:v>
                </c:pt>
                <c:pt idx="60">
                  <c:v>8.4718691021671261E-2</c:v>
                </c:pt>
                <c:pt idx="61">
                  <c:v>8.6130669205365787E-2</c:v>
                </c:pt>
                <c:pt idx="62">
                  <c:v>8.7542647389060313E-2</c:v>
                </c:pt>
                <c:pt idx="63">
                  <c:v>8.8954625572754825E-2</c:v>
                </c:pt>
                <c:pt idx="64">
                  <c:v>9.0366603756449351E-2</c:v>
                </c:pt>
                <c:pt idx="65">
                  <c:v>9.1778581940143877E-2</c:v>
                </c:pt>
                <c:pt idx="66">
                  <c:v>9.319056012383839E-2</c:v>
                </c:pt>
                <c:pt idx="67">
                  <c:v>9.4602538307532916E-2</c:v>
                </c:pt>
                <c:pt idx="68">
                  <c:v>9.6014516491227442E-2</c:v>
                </c:pt>
                <c:pt idx="69">
                  <c:v>9.7426494674921954E-2</c:v>
                </c:pt>
                <c:pt idx="70">
                  <c:v>9.883847285861648E-2</c:v>
                </c:pt>
                <c:pt idx="71">
                  <c:v>0.10025045104231099</c:v>
                </c:pt>
                <c:pt idx="72">
                  <c:v>0.10166242922600552</c:v>
                </c:pt>
                <c:pt idx="73">
                  <c:v>0.10307440740970004</c:v>
                </c:pt>
                <c:pt idx="74">
                  <c:v>0.10448638559339456</c:v>
                </c:pt>
                <c:pt idx="75">
                  <c:v>0.10589836377708908</c:v>
                </c:pt>
                <c:pt idx="76">
                  <c:v>0.10731034196078361</c:v>
                </c:pt>
                <c:pt idx="77">
                  <c:v>0.10872232014447812</c:v>
                </c:pt>
                <c:pt idx="78">
                  <c:v>0.11013429832817265</c:v>
                </c:pt>
                <c:pt idx="79">
                  <c:v>0.11154627651186717</c:v>
                </c:pt>
                <c:pt idx="80">
                  <c:v>0.11295825469556169</c:v>
                </c:pt>
                <c:pt idx="81">
                  <c:v>0.11437023287925621</c:v>
                </c:pt>
                <c:pt idx="82">
                  <c:v>0.11578221106295074</c:v>
                </c:pt>
                <c:pt idx="83">
                  <c:v>0.11719418924664525</c:v>
                </c:pt>
                <c:pt idx="84">
                  <c:v>0.11860616743033978</c:v>
                </c:pt>
                <c:pt idx="85">
                  <c:v>0.12001814561403429</c:v>
                </c:pt>
                <c:pt idx="86">
                  <c:v>0.12143012379772881</c:v>
                </c:pt>
                <c:pt idx="87">
                  <c:v>0.12284210198142334</c:v>
                </c:pt>
                <c:pt idx="88">
                  <c:v>0.12425408016511785</c:v>
                </c:pt>
                <c:pt idx="89">
                  <c:v>0.12566605834881239</c:v>
                </c:pt>
                <c:pt idx="90">
                  <c:v>0.12707803653250691</c:v>
                </c:pt>
                <c:pt idx="91">
                  <c:v>0.12849001471620142</c:v>
                </c:pt>
                <c:pt idx="92">
                  <c:v>0.12990199289989593</c:v>
                </c:pt>
                <c:pt idx="93">
                  <c:v>0.13131397108359047</c:v>
                </c:pt>
                <c:pt idx="94">
                  <c:v>0.13272594926728498</c:v>
                </c:pt>
                <c:pt idx="95">
                  <c:v>0.13413792745097949</c:v>
                </c:pt>
                <c:pt idx="96">
                  <c:v>0.13554990563467403</c:v>
                </c:pt>
                <c:pt idx="97">
                  <c:v>0.13696188381836855</c:v>
                </c:pt>
                <c:pt idx="98">
                  <c:v>0.13837386200206306</c:v>
                </c:pt>
                <c:pt idx="99">
                  <c:v>0.1397858401857576</c:v>
                </c:pt>
                <c:pt idx="100">
                  <c:v>0.14119781836945211</c:v>
                </c:pt>
              </c:numCache>
            </c:numRef>
          </c:xVal>
          <c:yVal>
            <c:numRef>
              <c:f>'Von Mises'!$R$29:$R$129</c:f>
              <c:numCache>
                <c:formatCode>General</c:formatCode>
                <c:ptCount val="101"/>
                <c:pt idx="0">
                  <c:v>9.1200000000000008E-5</c:v>
                </c:pt>
                <c:pt idx="1">
                  <c:v>7.9071537381556682E-5</c:v>
                </c:pt>
                <c:pt idx="2">
                  <c:v>6.6455572441201699E-5</c:v>
                </c:pt>
                <c:pt idx="3">
                  <c:v>5.3429886798026382E-5</c:v>
                </c:pt>
                <c:pt idx="4">
                  <c:v>4.0074788135500943E-5</c:v>
                </c:pt>
                <c:pt idx="5">
                  <c:v>2.6472615077900792E-5</c:v>
                </c:pt>
                <c:pt idx="6">
                  <c:v>1.2707229545307581E-5</c:v>
                </c:pt>
                <c:pt idx="7">
                  <c:v>-1.1365002830150714E-6</c:v>
                </c:pt>
                <c:pt idx="8">
                  <c:v>-1.4973223209168241E-5</c:v>
                </c:pt>
                <c:pt idx="9">
                  <c:v>-2.8717631235134915E-5</c:v>
                </c:pt>
                <c:pt idx="10">
                  <c:v>-4.2284985514955549E-5</c:v>
                </c:pt>
                <c:pt idx="11">
                  <c:v>-5.559163879789192E-5</c:v>
                </c:pt>
                <c:pt idx="12">
                  <c:v>-6.8555551141543519E-5</c:v>
                </c:pt>
                <c:pt idx="13">
                  <c:v>-8.1096795715373404E-5</c:v>
                </c:pt>
                <c:pt idx="14">
                  <c:v>-9.3138051576196874E-5</c:v>
                </c:pt>
                <c:pt idx="15">
                  <c:v>-1.0460508037750812E-4</c:v>
                </c:pt>
                <c:pt idx="16">
                  <c:v>-1.1542718407357298E-4</c:v>
                </c:pt>
                <c:pt idx="17">
                  <c:v>-1.2553764079639059E-4</c:v>
                </c:pt>
                <c:pt idx="18">
                  <c:v>-1.3487411621819674E-4</c:v>
                </c:pt>
                <c:pt idx="19">
                  <c:v>-1.4337904786332288E-4</c:v>
                </c:pt>
                <c:pt idx="20">
                  <c:v>-1.5100000000000001E-4</c:v>
                </c:pt>
                <c:pt idx="21">
                  <c:v>-1.5768998692408179E-4</c:v>
                </c:pt>
                <c:pt idx="22">
                  <c:v>-1.6340776264153487E-4</c:v>
                </c:pt>
                <c:pt idx="23">
                  <c:v>-1.6811807516370776E-4</c:v>
                </c:pt>
                <c:pt idx="24">
                  <c:v>-1.7179188384756344E-4</c:v>
                </c:pt>
                <c:pt idx="25">
                  <c:v>-1.7440653844090051E-4</c:v>
                </c:pt>
                <c:pt idx="26">
                  <c:v>-1.7594591872869024E-4</c:v>
                </c:pt>
                <c:pt idx="27">
                  <c:v>-1.7640053391956248E-4</c:v>
                </c:pt>
                <c:pt idx="28">
                  <c:v>-1.7576758115969062E-4</c:v>
                </c:pt>
                <c:pt idx="29">
                  <c:v>-1.7405096281331744E-4</c:v>
                </c:pt>
                <c:pt idx="30">
                  <c:v>-1.7126126240338185E-4</c:v>
                </c:pt>
                <c:pt idx="31">
                  <c:v>-1.6741567936058056E-4</c:v>
                </c:pt>
                <c:pt idx="32">
                  <c:v>-1.6253792298315866E-4</c:v>
                </c:pt>
                <c:pt idx="33">
                  <c:v>-1.566580662612015E-4</c:v>
                </c:pt>
                <c:pt idx="34">
                  <c:v>-1.4981236046665068E-4</c:v>
                </c:pt>
                <c:pt idx="35">
                  <c:v>-1.4204301165215793E-4</c:v>
                </c:pt>
                <c:pt idx="36">
                  <c:v>-1.3339792043673507E-4</c:v>
                </c:pt>
                <c:pt idx="37">
                  <c:v>-1.2393038668250984E-4</c:v>
                </c:pt>
                <c:pt idx="38">
                  <c:v>-1.1369878088335151E-4</c:v>
                </c:pt>
                <c:pt idx="39">
                  <c:v>-1.0276618429136588E-4</c:v>
                </c:pt>
                <c:pt idx="40">
                  <c:v>-9.119999999999994E-5</c:v>
                </c:pt>
                <c:pt idx="41">
                  <c:v>-7.9071537381556574E-5</c:v>
                </c:pt>
                <c:pt idx="42">
                  <c:v>-6.6455572441201794E-5</c:v>
                </c:pt>
                <c:pt idx="43">
                  <c:v>-5.3429886798026402E-5</c:v>
                </c:pt>
                <c:pt idx="44">
                  <c:v>-4.0074788135500889E-5</c:v>
                </c:pt>
                <c:pt idx="45">
                  <c:v>-2.6472615077900816E-5</c:v>
                </c:pt>
                <c:pt idx="46">
                  <c:v>-1.270722954530768E-5</c:v>
                </c:pt>
                <c:pt idx="47">
                  <c:v>1.1365002830150498E-6</c:v>
                </c:pt>
                <c:pt idx="48">
                  <c:v>1.4973223209168297E-5</c:v>
                </c:pt>
                <c:pt idx="49">
                  <c:v>2.8717631235134892E-5</c:v>
                </c:pt>
                <c:pt idx="50">
                  <c:v>4.2284985514955447E-5</c:v>
                </c:pt>
                <c:pt idx="51">
                  <c:v>5.5591638797891899E-5</c:v>
                </c:pt>
                <c:pt idx="52">
                  <c:v>6.8555551141543573E-5</c:v>
                </c:pt>
                <c:pt idx="53">
                  <c:v>8.1096795715373513E-5</c:v>
                </c:pt>
                <c:pt idx="54">
                  <c:v>9.3138051576196793E-5</c:v>
                </c:pt>
                <c:pt idx="55">
                  <c:v>1.0460508037750809E-4</c:v>
                </c:pt>
                <c:pt idx="56">
                  <c:v>1.1542718407357303E-4</c:v>
                </c:pt>
                <c:pt idx="57">
                  <c:v>1.255376407963907E-4</c:v>
                </c:pt>
                <c:pt idx="58">
                  <c:v>1.3487411621819668E-4</c:v>
                </c:pt>
                <c:pt idx="59">
                  <c:v>1.4337904786332285E-4</c:v>
                </c:pt>
                <c:pt idx="60">
                  <c:v>1.5100000000000004E-4</c:v>
                </c:pt>
                <c:pt idx="61">
                  <c:v>1.5768998692408185E-4</c:v>
                </c:pt>
                <c:pt idx="62">
                  <c:v>1.6340776264153482E-4</c:v>
                </c:pt>
                <c:pt idx="63">
                  <c:v>1.6811807516370773E-4</c:v>
                </c:pt>
                <c:pt idx="64">
                  <c:v>1.7179188384756341E-4</c:v>
                </c:pt>
                <c:pt idx="65">
                  <c:v>1.7440653844090051E-4</c:v>
                </c:pt>
                <c:pt idx="66">
                  <c:v>1.7594591872869024E-4</c:v>
                </c:pt>
                <c:pt idx="67">
                  <c:v>1.7640053391956248E-4</c:v>
                </c:pt>
                <c:pt idx="68">
                  <c:v>1.7576758115969062E-4</c:v>
                </c:pt>
                <c:pt idx="69">
                  <c:v>1.7405096281331747E-4</c:v>
                </c:pt>
                <c:pt idx="70">
                  <c:v>1.7126126240338185E-4</c:v>
                </c:pt>
                <c:pt idx="71">
                  <c:v>1.6741567936058056E-4</c:v>
                </c:pt>
                <c:pt idx="72">
                  <c:v>1.6253792298315866E-4</c:v>
                </c:pt>
                <c:pt idx="73">
                  <c:v>1.5665806626120144E-4</c:v>
                </c:pt>
                <c:pt idx="74">
                  <c:v>1.4981236046665079E-4</c:v>
                </c:pt>
                <c:pt idx="75">
                  <c:v>1.4204301165215795E-4</c:v>
                </c:pt>
                <c:pt idx="76">
                  <c:v>1.3339792043673505E-4</c:v>
                </c:pt>
                <c:pt idx="77">
                  <c:v>1.2393038668250997E-4</c:v>
                </c:pt>
                <c:pt idx="78">
                  <c:v>1.1369878088335152E-4</c:v>
                </c:pt>
                <c:pt idx="79">
                  <c:v>1.0276618429136588E-4</c:v>
                </c:pt>
                <c:pt idx="80">
                  <c:v>9.1199999999999967E-5</c:v>
                </c:pt>
                <c:pt idx="81">
                  <c:v>7.9071537381556587E-5</c:v>
                </c:pt>
                <c:pt idx="82">
                  <c:v>6.6455572441201523E-5</c:v>
                </c:pt>
                <c:pt idx="83">
                  <c:v>5.342988679802643E-5</c:v>
                </c:pt>
                <c:pt idx="84">
                  <c:v>4.0074788135500909E-5</c:v>
                </c:pt>
                <c:pt idx="85">
                  <c:v>2.6472615077900992E-5</c:v>
                </c:pt>
                <c:pt idx="86">
                  <c:v>1.2707229545307701E-5</c:v>
                </c:pt>
                <c:pt idx="87">
                  <c:v>-1.1365002830150282E-6</c:v>
                </c:pt>
                <c:pt idx="88">
                  <c:v>-1.4973223209168277E-5</c:v>
                </c:pt>
                <c:pt idx="89">
                  <c:v>-2.8717631235135027E-5</c:v>
                </c:pt>
                <c:pt idx="90">
                  <c:v>-4.2284985514955427E-5</c:v>
                </c:pt>
                <c:pt idx="91">
                  <c:v>-5.5591638797891886E-5</c:v>
                </c:pt>
                <c:pt idx="92">
                  <c:v>-6.8555551141543262E-5</c:v>
                </c:pt>
                <c:pt idx="93">
                  <c:v>-8.1096795715373499E-5</c:v>
                </c:pt>
                <c:pt idx="94">
                  <c:v>-9.3138051576196779E-5</c:v>
                </c:pt>
                <c:pt idx="95">
                  <c:v>-1.0460508037750808E-4</c:v>
                </c:pt>
                <c:pt idx="96">
                  <c:v>-1.1542718407357303E-4</c:v>
                </c:pt>
                <c:pt idx="97">
                  <c:v>-1.2553764079639067E-4</c:v>
                </c:pt>
                <c:pt idx="98">
                  <c:v>-1.3487411621819666E-4</c:v>
                </c:pt>
                <c:pt idx="99">
                  <c:v>-1.4337904786332283E-4</c:v>
                </c:pt>
                <c:pt idx="100">
                  <c:v>-1.5100000000000001E-4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'Von Mises'!$S$28</c:f>
              <c:strCache>
                <c:ptCount val="1"/>
                <c:pt idx="0">
                  <c:v>Sxy(f)</c:v>
                </c:pt>
              </c:strCache>
            </c:strRef>
          </c:tx>
          <c:marker>
            <c:symbol val="none"/>
          </c:marker>
          <c:xVal>
            <c:numRef>
              <c:f>'Von Mises'!$O$29:$O$189</c:f>
              <c:numCache>
                <c:formatCode>General</c:formatCode>
                <c:ptCount val="161"/>
                <c:pt idx="0">
                  <c:v>0</c:v>
                </c:pt>
                <c:pt idx="1">
                  <c:v>1.4119781836945211E-3</c:v>
                </c:pt>
                <c:pt idx="2">
                  <c:v>2.8239563673890422E-3</c:v>
                </c:pt>
                <c:pt idx="3">
                  <c:v>4.2359345510835636E-3</c:v>
                </c:pt>
                <c:pt idx="4">
                  <c:v>5.6479127347780845E-3</c:v>
                </c:pt>
                <c:pt idx="5">
                  <c:v>7.0598909184726054E-3</c:v>
                </c:pt>
                <c:pt idx="6">
                  <c:v>8.4718691021671271E-3</c:v>
                </c:pt>
                <c:pt idx="7">
                  <c:v>9.883847285861648E-3</c:v>
                </c:pt>
                <c:pt idx="8">
                  <c:v>1.1295825469556169E-2</c:v>
                </c:pt>
                <c:pt idx="9">
                  <c:v>1.270780365325069E-2</c:v>
                </c:pt>
                <c:pt idx="10">
                  <c:v>1.4119781836945211E-2</c:v>
                </c:pt>
                <c:pt idx="11">
                  <c:v>1.5531760020639732E-2</c:v>
                </c:pt>
                <c:pt idx="12">
                  <c:v>1.6943738204334254E-2</c:v>
                </c:pt>
                <c:pt idx="13">
                  <c:v>1.8355716388028773E-2</c:v>
                </c:pt>
                <c:pt idx="14">
                  <c:v>1.9767694571723296E-2</c:v>
                </c:pt>
                <c:pt idx="15">
                  <c:v>2.1179672755417815E-2</c:v>
                </c:pt>
                <c:pt idx="16">
                  <c:v>2.2591650939112338E-2</c:v>
                </c:pt>
                <c:pt idx="17">
                  <c:v>2.400362912280686E-2</c:v>
                </c:pt>
                <c:pt idx="18">
                  <c:v>2.541560730650138E-2</c:v>
                </c:pt>
                <c:pt idx="19">
                  <c:v>2.6827585490195902E-2</c:v>
                </c:pt>
                <c:pt idx="20">
                  <c:v>2.8239563673890421E-2</c:v>
                </c:pt>
                <c:pt idx="21">
                  <c:v>2.9651541857584944E-2</c:v>
                </c:pt>
                <c:pt idx="22">
                  <c:v>3.1063520041279463E-2</c:v>
                </c:pt>
                <c:pt idx="23">
                  <c:v>3.2475498224973982E-2</c:v>
                </c:pt>
                <c:pt idx="24">
                  <c:v>3.3887476408668508E-2</c:v>
                </c:pt>
                <c:pt idx="25">
                  <c:v>3.5299454592363028E-2</c:v>
                </c:pt>
                <c:pt idx="26">
                  <c:v>3.6711432776057547E-2</c:v>
                </c:pt>
                <c:pt idx="27">
                  <c:v>3.8123410959752073E-2</c:v>
                </c:pt>
                <c:pt idx="28">
                  <c:v>3.9535389143446592E-2</c:v>
                </c:pt>
                <c:pt idx="29">
                  <c:v>4.0947367327141111E-2</c:v>
                </c:pt>
                <c:pt idx="30">
                  <c:v>4.235934551083563E-2</c:v>
                </c:pt>
                <c:pt idx="31">
                  <c:v>4.3771323694530156E-2</c:v>
                </c:pt>
                <c:pt idx="32">
                  <c:v>4.5183301878224676E-2</c:v>
                </c:pt>
                <c:pt idx="33">
                  <c:v>4.6595280061919195E-2</c:v>
                </c:pt>
                <c:pt idx="34">
                  <c:v>4.8007258245613721E-2</c:v>
                </c:pt>
                <c:pt idx="35">
                  <c:v>4.941923642930824E-2</c:v>
                </c:pt>
                <c:pt idx="36">
                  <c:v>5.0831214613002759E-2</c:v>
                </c:pt>
                <c:pt idx="37">
                  <c:v>5.2243192796697278E-2</c:v>
                </c:pt>
                <c:pt idx="38">
                  <c:v>5.3655170980391804E-2</c:v>
                </c:pt>
                <c:pt idx="39">
                  <c:v>5.5067149164086324E-2</c:v>
                </c:pt>
                <c:pt idx="40">
                  <c:v>5.6479127347780843E-2</c:v>
                </c:pt>
                <c:pt idx="41">
                  <c:v>5.7891105531475369E-2</c:v>
                </c:pt>
                <c:pt idx="42">
                  <c:v>5.9303083715169888E-2</c:v>
                </c:pt>
                <c:pt idx="43">
                  <c:v>6.0715061898864407E-2</c:v>
                </c:pt>
                <c:pt idx="44">
                  <c:v>6.2127040082558926E-2</c:v>
                </c:pt>
                <c:pt idx="45">
                  <c:v>6.3539018266253453E-2</c:v>
                </c:pt>
                <c:pt idx="46">
                  <c:v>6.4950996449947965E-2</c:v>
                </c:pt>
                <c:pt idx="47">
                  <c:v>6.6362974633642491E-2</c:v>
                </c:pt>
                <c:pt idx="48">
                  <c:v>6.7774952817337017E-2</c:v>
                </c:pt>
                <c:pt idx="49">
                  <c:v>6.9186931001031529E-2</c:v>
                </c:pt>
                <c:pt idx="50">
                  <c:v>7.0598909184726055E-2</c:v>
                </c:pt>
                <c:pt idx="51">
                  <c:v>7.2010887368420581E-2</c:v>
                </c:pt>
                <c:pt idx="52">
                  <c:v>7.3422865552115094E-2</c:v>
                </c:pt>
                <c:pt idx="53">
                  <c:v>7.483484373580962E-2</c:v>
                </c:pt>
                <c:pt idx="54">
                  <c:v>7.6246821919504146E-2</c:v>
                </c:pt>
                <c:pt idx="55">
                  <c:v>7.7658800103198658E-2</c:v>
                </c:pt>
                <c:pt idx="56">
                  <c:v>7.9070778286893184E-2</c:v>
                </c:pt>
                <c:pt idx="57">
                  <c:v>8.048275647058771E-2</c:v>
                </c:pt>
                <c:pt idx="58">
                  <c:v>8.1894734654282222E-2</c:v>
                </c:pt>
                <c:pt idx="59">
                  <c:v>8.3306712837976749E-2</c:v>
                </c:pt>
                <c:pt idx="60">
                  <c:v>8.4718691021671261E-2</c:v>
                </c:pt>
                <c:pt idx="61">
                  <c:v>8.6130669205365787E-2</c:v>
                </c:pt>
                <c:pt idx="62">
                  <c:v>8.7542647389060313E-2</c:v>
                </c:pt>
                <c:pt idx="63">
                  <c:v>8.8954625572754825E-2</c:v>
                </c:pt>
                <c:pt idx="64">
                  <c:v>9.0366603756449351E-2</c:v>
                </c:pt>
                <c:pt idx="65">
                  <c:v>9.1778581940143877E-2</c:v>
                </c:pt>
                <c:pt idx="66">
                  <c:v>9.319056012383839E-2</c:v>
                </c:pt>
                <c:pt idx="67">
                  <c:v>9.4602538307532916E-2</c:v>
                </c:pt>
                <c:pt idx="68">
                  <c:v>9.6014516491227442E-2</c:v>
                </c:pt>
                <c:pt idx="69">
                  <c:v>9.7426494674921954E-2</c:v>
                </c:pt>
                <c:pt idx="70">
                  <c:v>9.883847285861648E-2</c:v>
                </c:pt>
                <c:pt idx="71">
                  <c:v>0.10025045104231099</c:v>
                </c:pt>
                <c:pt idx="72">
                  <c:v>0.10166242922600552</c:v>
                </c:pt>
                <c:pt idx="73">
                  <c:v>0.10307440740970004</c:v>
                </c:pt>
                <c:pt idx="74">
                  <c:v>0.10448638559339456</c:v>
                </c:pt>
                <c:pt idx="75">
                  <c:v>0.10589836377708908</c:v>
                </c:pt>
                <c:pt idx="76">
                  <c:v>0.10731034196078361</c:v>
                </c:pt>
                <c:pt idx="77">
                  <c:v>0.10872232014447812</c:v>
                </c:pt>
                <c:pt idx="78">
                  <c:v>0.11013429832817265</c:v>
                </c:pt>
                <c:pt idx="79">
                  <c:v>0.11154627651186717</c:v>
                </c:pt>
                <c:pt idx="80">
                  <c:v>0.11295825469556169</c:v>
                </c:pt>
                <c:pt idx="81">
                  <c:v>0.11437023287925621</c:v>
                </c:pt>
                <c:pt idx="82">
                  <c:v>0.11578221106295074</c:v>
                </c:pt>
                <c:pt idx="83">
                  <c:v>0.11719418924664525</c:v>
                </c:pt>
                <c:pt idx="84">
                  <c:v>0.11860616743033978</c:v>
                </c:pt>
                <c:pt idx="85">
                  <c:v>0.12001814561403429</c:v>
                </c:pt>
                <c:pt idx="86">
                  <c:v>0.12143012379772881</c:v>
                </c:pt>
                <c:pt idx="87">
                  <c:v>0.12284210198142334</c:v>
                </c:pt>
                <c:pt idx="88">
                  <c:v>0.12425408016511785</c:v>
                </c:pt>
                <c:pt idx="89">
                  <c:v>0.12566605834881239</c:v>
                </c:pt>
                <c:pt idx="90">
                  <c:v>0.12707803653250691</c:v>
                </c:pt>
                <c:pt idx="91">
                  <c:v>0.12849001471620142</c:v>
                </c:pt>
                <c:pt idx="92">
                  <c:v>0.12990199289989593</c:v>
                </c:pt>
                <c:pt idx="93">
                  <c:v>0.13131397108359047</c:v>
                </c:pt>
                <c:pt idx="94">
                  <c:v>0.13272594926728498</c:v>
                </c:pt>
                <c:pt idx="95">
                  <c:v>0.13413792745097949</c:v>
                </c:pt>
                <c:pt idx="96">
                  <c:v>0.13554990563467403</c:v>
                </c:pt>
                <c:pt idx="97">
                  <c:v>0.13696188381836855</c:v>
                </c:pt>
                <c:pt idx="98">
                  <c:v>0.13837386200206306</c:v>
                </c:pt>
                <c:pt idx="99">
                  <c:v>0.1397858401857576</c:v>
                </c:pt>
                <c:pt idx="100">
                  <c:v>0.14119781836945211</c:v>
                </c:pt>
                <c:pt idx="101">
                  <c:v>0.14260979655314662</c:v>
                </c:pt>
                <c:pt idx="102">
                  <c:v>0.14402177473684116</c:v>
                </c:pt>
                <c:pt idx="103">
                  <c:v>0.14543375292053567</c:v>
                </c:pt>
                <c:pt idx="104">
                  <c:v>0.14684573110423019</c:v>
                </c:pt>
                <c:pt idx="105">
                  <c:v>0.14825770928792473</c:v>
                </c:pt>
                <c:pt idx="106">
                  <c:v>0.14966968747161924</c:v>
                </c:pt>
                <c:pt idx="107">
                  <c:v>0.15108166565531375</c:v>
                </c:pt>
                <c:pt idx="108">
                  <c:v>0.15249364383900829</c:v>
                </c:pt>
                <c:pt idx="109">
                  <c:v>0.1539056220227028</c:v>
                </c:pt>
                <c:pt idx="110">
                  <c:v>0.15531760020639732</c:v>
                </c:pt>
                <c:pt idx="111">
                  <c:v>0.15672957839009186</c:v>
                </c:pt>
                <c:pt idx="112">
                  <c:v>0.15814155657378637</c:v>
                </c:pt>
                <c:pt idx="113">
                  <c:v>0.15955353475748088</c:v>
                </c:pt>
                <c:pt idx="114">
                  <c:v>0.16096551294117542</c:v>
                </c:pt>
                <c:pt idx="115">
                  <c:v>0.16237749112486993</c:v>
                </c:pt>
                <c:pt idx="116">
                  <c:v>0.16378946930856444</c:v>
                </c:pt>
                <c:pt idx="117">
                  <c:v>0.16520144749225896</c:v>
                </c:pt>
                <c:pt idx="118">
                  <c:v>0.1666134256759535</c:v>
                </c:pt>
                <c:pt idx="119">
                  <c:v>0.16802540385964801</c:v>
                </c:pt>
                <c:pt idx="120">
                  <c:v>0.16943738204334252</c:v>
                </c:pt>
                <c:pt idx="121">
                  <c:v>0.17084936022703706</c:v>
                </c:pt>
                <c:pt idx="122">
                  <c:v>0.17226133841073157</c:v>
                </c:pt>
                <c:pt idx="123">
                  <c:v>0.17367331659442609</c:v>
                </c:pt>
                <c:pt idx="124">
                  <c:v>0.17508529477812063</c:v>
                </c:pt>
                <c:pt idx="125">
                  <c:v>0.17649727296181514</c:v>
                </c:pt>
                <c:pt idx="126">
                  <c:v>0.17790925114550965</c:v>
                </c:pt>
                <c:pt idx="127">
                  <c:v>0.17932122932920419</c:v>
                </c:pt>
                <c:pt idx="128">
                  <c:v>0.1807332075128987</c:v>
                </c:pt>
                <c:pt idx="129">
                  <c:v>0.18214518569659321</c:v>
                </c:pt>
                <c:pt idx="130">
                  <c:v>0.18355716388028775</c:v>
                </c:pt>
                <c:pt idx="131">
                  <c:v>0.18496914206398227</c:v>
                </c:pt>
                <c:pt idx="132">
                  <c:v>0.18638112024767678</c:v>
                </c:pt>
                <c:pt idx="133">
                  <c:v>0.18779309843137132</c:v>
                </c:pt>
                <c:pt idx="134">
                  <c:v>0.18920507661506583</c:v>
                </c:pt>
                <c:pt idx="135">
                  <c:v>0.19061705479876034</c:v>
                </c:pt>
                <c:pt idx="136">
                  <c:v>0.19202903298245488</c:v>
                </c:pt>
                <c:pt idx="137">
                  <c:v>0.1934410111661494</c:v>
                </c:pt>
                <c:pt idx="138">
                  <c:v>0.19485298934984391</c:v>
                </c:pt>
                <c:pt idx="139">
                  <c:v>0.19626496753353845</c:v>
                </c:pt>
                <c:pt idx="140">
                  <c:v>0.19767694571723296</c:v>
                </c:pt>
                <c:pt idx="141">
                  <c:v>0.19908892390092747</c:v>
                </c:pt>
                <c:pt idx="142">
                  <c:v>0.20050090208462198</c:v>
                </c:pt>
                <c:pt idx="143">
                  <c:v>0.20191288026831652</c:v>
                </c:pt>
                <c:pt idx="144">
                  <c:v>0.20332485845201104</c:v>
                </c:pt>
                <c:pt idx="145">
                  <c:v>0.20473683663570555</c:v>
                </c:pt>
                <c:pt idx="146">
                  <c:v>0.20614881481940009</c:v>
                </c:pt>
                <c:pt idx="147">
                  <c:v>0.2075607930030946</c:v>
                </c:pt>
                <c:pt idx="148">
                  <c:v>0.20897277118678911</c:v>
                </c:pt>
                <c:pt idx="149">
                  <c:v>0.21038474937048365</c:v>
                </c:pt>
                <c:pt idx="150">
                  <c:v>0.21179672755417817</c:v>
                </c:pt>
                <c:pt idx="151">
                  <c:v>0.21320870573787268</c:v>
                </c:pt>
                <c:pt idx="152">
                  <c:v>0.21462068392156722</c:v>
                </c:pt>
                <c:pt idx="153">
                  <c:v>0.21603266210526173</c:v>
                </c:pt>
                <c:pt idx="154">
                  <c:v>0.21744464028895624</c:v>
                </c:pt>
                <c:pt idx="155">
                  <c:v>0.21885661847265078</c:v>
                </c:pt>
                <c:pt idx="156">
                  <c:v>0.22026859665634529</c:v>
                </c:pt>
                <c:pt idx="157">
                  <c:v>0.22168057484003981</c:v>
                </c:pt>
                <c:pt idx="158">
                  <c:v>0.22309255302373435</c:v>
                </c:pt>
                <c:pt idx="159">
                  <c:v>0.22450453120742886</c:v>
                </c:pt>
                <c:pt idx="160">
                  <c:v>0.22591650939112337</c:v>
                </c:pt>
              </c:numCache>
            </c:numRef>
          </c:xVal>
          <c:yVal>
            <c:numRef>
              <c:f>'Von Mises'!$S$29:$S$189</c:f>
              <c:numCache>
                <c:formatCode>General</c:formatCode>
                <c:ptCount val="161"/>
                <c:pt idx="0">
                  <c:v>-4.3599999999999981E-4</c:v>
                </c:pt>
                <c:pt idx="1">
                  <c:v>-5.4920623727029727E-4</c:v>
                </c:pt>
                <c:pt idx="2">
                  <c:v>-6.5902643545821663E-4</c:v>
                </c:pt>
                <c:pt idx="3">
                  <c:v>-7.6478351652300904E-4</c:v>
                </c:pt>
                <c:pt idx="4">
                  <c:v>-8.6582545289210964E-4</c:v>
                </c:pt>
                <c:pt idx="5">
                  <c:v>-9.6152928742795213E-4</c:v>
                </c:pt>
                <c:pt idx="6">
                  <c:v>-1.0513049741658663E-3</c:v>
                </c:pt>
                <c:pt idx="7">
                  <c:v>-1.1345990161436695E-3</c:v>
                </c:pt>
                <c:pt idx="8">
                  <c:v>-1.2108978778944874E-3</c:v>
                </c:pt>
                <c:pt idx="9">
                  <c:v>-1.2797311515636816E-3</c:v>
                </c:pt>
                <c:pt idx="10">
                  <c:v>-1.3406744571296939E-3</c:v>
                </c:pt>
                <c:pt idx="11">
                  <c:v>-1.3933520588480053E-3</c:v>
                </c:pt>
                <c:pt idx="12">
                  <c:v>-1.4374391817869416E-3</c:v>
                </c:pt>
                <c:pt idx="13">
                  <c:v>-1.4726640141731284E-3</c:v>
                </c:pt>
                <c:pt idx="14">
                  <c:v>-1.4988093832014593E-3</c:v>
                </c:pt>
                <c:pt idx="15">
                  <c:v>-1.5157140939776577E-3</c:v>
                </c:pt>
                <c:pt idx="16">
                  <c:v>-1.5232739233384013E-3</c:v>
                </c:pt>
                <c:pt idx="17">
                  <c:v>-1.5214422624217827E-3</c:v>
                </c:pt>
                <c:pt idx="18">
                  <c:v>-1.5102304040264419E-3</c:v>
                </c:pt>
                <c:pt idx="19">
                  <c:v>-1.489707472987707E-3</c:v>
                </c:pt>
                <c:pt idx="20">
                  <c:v>-1.4600000000000001E-3</c:v>
                </c:pt>
                <c:pt idx="21">
                  <c:v>-1.4212911415130264E-3</c:v>
                </c:pt>
                <c:pt idx="22">
                  <c:v>-1.3738195505113605E-3</c:v>
                </c:pt>
                <c:pt idx="23">
                  <c:v>-1.3178779051394333E-3</c:v>
                </c:pt>
                <c:pt idx="24">
                  <c:v>-1.2538111042434471E-3</c:v>
                </c:pt>
                <c:pt idx="25">
                  <c:v>-1.1820141409552994E-3</c:v>
                </c:pt>
                <c:pt idx="26">
                  <c:v>-1.102929667428575E-3</c:v>
                </c:pt>
                <c:pt idx="27">
                  <c:v>-1.0170452657408207E-3</c:v>
                </c:pt>
                <c:pt idx="28">
                  <c:v>-9.2489044178790546E-4</c:v>
                </c:pt>
                <c:pt idx="29">
                  <c:v>-8.2703336070408511E-4</c:v>
                </c:pt>
                <c:pt idx="30">
                  <c:v>-7.2407734393502515E-4</c:v>
                </c:pt>
                <c:pt idx="31">
                  <c:v>-6.1665714956045457E-4</c:v>
                </c:pt>
                <c:pt idx="32">
                  <c:v>-5.0543505879953429E-4</c:v>
                </c:pt>
                <c:pt idx="33">
                  <c:v>-3.9109679282690115E-4</c:v>
                </c:pt>
                <c:pt idx="34">
                  <c:v>-2.7434728507360923E-4</c:v>
                </c:pt>
                <c:pt idx="35">
                  <c:v>-1.5590633507811004E-4</c:v>
                </c:pt>
                <c:pt idx="36">
                  <c:v>-3.6504170682736968E-5</c:v>
                </c:pt>
                <c:pt idx="37">
                  <c:v>8.3123054063765072E-5</c:v>
                </c:pt>
                <c:pt idx="38">
                  <c:v>2.0223779754074229E-4</c:v>
                </c:pt>
                <c:pt idx="39">
                  <c:v>3.2010567774499017E-4</c:v>
                </c:pt>
                <c:pt idx="40">
                  <c:v>4.3599999999999927E-4</c:v>
                </c:pt>
                <c:pt idx="41">
                  <c:v>5.4920623727029727E-4</c:v>
                </c:pt>
                <c:pt idx="42">
                  <c:v>6.5902643545821642E-4</c:v>
                </c:pt>
                <c:pt idx="43">
                  <c:v>7.6478351652300883E-4</c:v>
                </c:pt>
                <c:pt idx="44">
                  <c:v>8.6582545289210953E-4</c:v>
                </c:pt>
                <c:pt idx="45">
                  <c:v>9.6152928742795213E-4</c:v>
                </c:pt>
                <c:pt idx="46">
                  <c:v>1.0513049741658661E-3</c:v>
                </c:pt>
                <c:pt idx="47">
                  <c:v>1.1345990161436695E-3</c:v>
                </c:pt>
                <c:pt idx="48">
                  <c:v>1.2108978778944881E-3</c:v>
                </c:pt>
                <c:pt idx="49">
                  <c:v>1.2797311515636816E-3</c:v>
                </c:pt>
                <c:pt idx="50">
                  <c:v>1.3406744571296937E-3</c:v>
                </c:pt>
                <c:pt idx="51">
                  <c:v>1.3933520588480051E-3</c:v>
                </c:pt>
                <c:pt idx="52">
                  <c:v>1.4374391817869412E-3</c:v>
                </c:pt>
                <c:pt idx="53">
                  <c:v>1.4726640141731282E-3</c:v>
                </c:pt>
                <c:pt idx="54">
                  <c:v>1.4988093832014593E-3</c:v>
                </c:pt>
                <c:pt idx="55">
                  <c:v>1.5157140939776575E-3</c:v>
                </c:pt>
                <c:pt idx="56">
                  <c:v>1.5232739233384013E-3</c:v>
                </c:pt>
                <c:pt idx="57">
                  <c:v>1.5214422624217827E-3</c:v>
                </c:pt>
                <c:pt idx="58">
                  <c:v>1.5102304040264419E-3</c:v>
                </c:pt>
                <c:pt idx="59">
                  <c:v>1.4897074729877072E-3</c:v>
                </c:pt>
                <c:pt idx="60">
                  <c:v>1.4600000000000001E-3</c:v>
                </c:pt>
                <c:pt idx="61">
                  <c:v>1.4212911415130264E-3</c:v>
                </c:pt>
                <c:pt idx="62">
                  <c:v>1.3738195505113605E-3</c:v>
                </c:pt>
                <c:pt idx="63">
                  <c:v>1.3178779051394337E-3</c:v>
                </c:pt>
                <c:pt idx="64">
                  <c:v>1.2538111042434477E-3</c:v>
                </c:pt>
                <c:pt idx="65">
                  <c:v>1.1820141409552996E-3</c:v>
                </c:pt>
                <c:pt idx="66">
                  <c:v>1.1029296674285752E-3</c:v>
                </c:pt>
                <c:pt idx="67">
                  <c:v>1.0170452657408209E-3</c:v>
                </c:pt>
                <c:pt idx="68">
                  <c:v>9.2489044178790437E-4</c:v>
                </c:pt>
                <c:pt idx="69">
                  <c:v>8.270333607040863E-4</c:v>
                </c:pt>
                <c:pt idx="70">
                  <c:v>7.2407734393502537E-4</c:v>
                </c:pt>
                <c:pt idx="71">
                  <c:v>6.1665714956045598E-4</c:v>
                </c:pt>
                <c:pt idx="72">
                  <c:v>5.054350587995344E-4</c:v>
                </c:pt>
                <c:pt idx="73">
                  <c:v>3.9109679282690131E-4</c:v>
                </c:pt>
                <c:pt idx="74">
                  <c:v>2.7434728507361075E-4</c:v>
                </c:pt>
                <c:pt idx="75">
                  <c:v>1.5590633507811023E-4</c:v>
                </c:pt>
                <c:pt idx="76">
                  <c:v>3.6504170682737151E-5</c:v>
                </c:pt>
                <c:pt idx="77">
                  <c:v>-8.312305406376354E-5</c:v>
                </c:pt>
                <c:pt idx="78">
                  <c:v>-2.0223779754074207E-4</c:v>
                </c:pt>
                <c:pt idx="79">
                  <c:v>-3.201056777449886E-4</c:v>
                </c:pt>
                <c:pt idx="80">
                  <c:v>-4.3599999999999911E-4</c:v>
                </c:pt>
                <c:pt idx="81">
                  <c:v>-5.4920623727029716E-4</c:v>
                </c:pt>
                <c:pt idx="82">
                  <c:v>-6.590264354582175E-4</c:v>
                </c:pt>
                <c:pt idx="83">
                  <c:v>-7.6478351652300991E-4</c:v>
                </c:pt>
                <c:pt idx="84">
                  <c:v>-8.6582545289210931E-4</c:v>
                </c:pt>
                <c:pt idx="85">
                  <c:v>-9.6152928742794974E-4</c:v>
                </c:pt>
                <c:pt idx="86">
                  <c:v>-1.051304974165865E-3</c:v>
                </c:pt>
                <c:pt idx="87">
                  <c:v>-1.1345990161436685E-3</c:v>
                </c:pt>
                <c:pt idx="88">
                  <c:v>-1.2108978778944872E-3</c:v>
                </c:pt>
                <c:pt idx="89">
                  <c:v>-1.2797311515636814E-3</c:v>
                </c:pt>
                <c:pt idx="90">
                  <c:v>-1.3406744571296942E-3</c:v>
                </c:pt>
                <c:pt idx="91">
                  <c:v>-1.3933520588480046E-3</c:v>
                </c:pt>
                <c:pt idx="92">
                  <c:v>-1.4374391817869401E-3</c:v>
                </c:pt>
                <c:pt idx="93">
                  <c:v>-1.4726640141731282E-3</c:v>
                </c:pt>
                <c:pt idx="94">
                  <c:v>-1.4988093832014589E-3</c:v>
                </c:pt>
                <c:pt idx="95">
                  <c:v>-1.5157140939776575E-3</c:v>
                </c:pt>
                <c:pt idx="96">
                  <c:v>-1.5232739233384013E-3</c:v>
                </c:pt>
                <c:pt idx="97">
                  <c:v>-1.5214422624217827E-3</c:v>
                </c:pt>
                <c:pt idx="98">
                  <c:v>-1.5102304040264416E-3</c:v>
                </c:pt>
                <c:pt idx="99">
                  <c:v>-1.489707472987707E-3</c:v>
                </c:pt>
                <c:pt idx="100">
                  <c:v>-1.4600000000000001E-3</c:v>
                </c:pt>
                <c:pt idx="101">
                  <c:v>-1.4212911415130275E-3</c:v>
                </c:pt>
                <c:pt idx="102">
                  <c:v>-1.3738195505113601E-3</c:v>
                </c:pt>
                <c:pt idx="103">
                  <c:v>-1.3178779051394337E-3</c:v>
                </c:pt>
                <c:pt idx="104">
                  <c:v>-1.2538111042434477E-3</c:v>
                </c:pt>
                <c:pt idx="105">
                  <c:v>-1.1820141409552996E-3</c:v>
                </c:pt>
                <c:pt idx="106">
                  <c:v>-1.1029296674285743E-3</c:v>
                </c:pt>
                <c:pt idx="107">
                  <c:v>-1.0170452657408222E-3</c:v>
                </c:pt>
                <c:pt idx="108">
                  <c:v>-9.2489044178790578E-4</c:v>
                </c:pt>
                <c:pt idx="109">
                  <c:v>-8.2703336070408533E-4</c:v>
                </c:pt>
                <c:pt idx="110">
                  <c:v>-7.2407734393502667E-4</c:v>
                </c:pt>
                <c:pt idx="111">
                  <c:v>-6.166571495604537E-4</c:v>
                </c:pt>
                <c:pt idx="112">
                  <c:v>-5.0543505879953462E-4</c:v>
                </c:pt>
                <c:pt idx="113">
                  <c:v>-3.9109679282690147E-4</c:v>
                </c:pt>
                <c:pt idx="114">
                  <c:v>-2.7434728507360961E-4</c:v>
                </c:pt>
                <c:pt idx="115">
                  <c:v>-1.5590633507810907E-4</c:v>
                </c:pt>
                <c:pt idx="116">
                  <c:v>-3.6504170682737341E-5</c:v>
                </c:pt>
                <c:pt idx="117">
                  <c:v>8.3123054063761995E-5</c:v>
                </c:pt>
                <c:pt idx="118">
                  <c:v>2.0223779754074327E-4</c:v>
                </c:pt>
                <c:pt idx="119">
                  <c:v>3.2010567774498844E-4</c:v>
                </c:pt>
                <c:pt idx="120">
                  <c:v>4.3599999999999894E-4</c:v>
                </c:pt>
                <c:pt idx="121">
                  <c:v>5.4920623727029694E-4</c:v>
                </c:pt>
                <c:pt idx="122">
                  <c:v>6.5902643545821739E-4</c:v>
                </c:pt>
                <c:pt idx="123">
                  <c:v>7.6478351652300731E-4</c:v>
                </c:pt>
                <c:pt idx="124">
                  <c:v>8.658254528921092E-4</c:v>
                </c:pt>
                <c:pt idx="125">
                  <c:v>9.6152928742795169E-4</c:v>
                </c:pt>
                <c:pt idx="126">
                  <c:v>1.0513049741658648E-3</c:v>
                </c:pt>
                <c:pt idx="127">
                  <c:v>1.1345990161436702E-3</c:v>
                </c:pt>
                <c:pt idx="128">
                  <c:v>1.210897877894487E-3</c:v>
                </c:pt>
                <c:pt idx="129">
                  <c:v>1.2797311515636814E-3</c:v>
                </c:pt>
                <c:pt idx="130">
                  <c:v>1.3406744571296942E-3</c:v>
                </c:pt>
                <c:pt idx="131">
                  <c:v>1.3933520588480044E-3</c:v>
                </c:pt>
                <c:pt idx="132">
                  <c:v>1.437439181786941E-3</c:v>
                </c:pt>
                <c:pt idx="133">
                  <c:v>1.4726640141731282E-3</c:v>
                </c:pt>
                <c:pt idx="134">
                  <c:v>1.4988093832014595E-3</c:v>
                </c:pt>
                <c:pt idx="135">
                  <c:v>1.5157140939776575E-3</c:v>
                </c:pt>
                <c:pt idx="136">
                  <c:v>1.5232739233384013E-3</c:v>
                </c:pt>
                <c:pt idx="137">
                  <c:v>1.5214422624217827E-3</c:v>
                </c:pt>
                <c:pt idx="138">
                  <c:v>1.5102304040264421E-3</c:v>
                </c:pt>
                <c:pt idx="139">
                  <c:v>1.489707472987707E-3</c:v>
                </c:pt>
                <c:pt idx="140">
                  <c:v>1.4600000000000004E-3</c:v>
                </c:pt>
                <c:pt idx="141">
                  <c:v>1.4212911415130264E-3</c:v>
                </c:pt>
                <c:pt idx="142">
                  <c:v>1.3738195505113614E-3</c:v>
                </c:pt>
                <c:pt idx="143">
                  <c:v>1.3178779051394327E-3</c:v>
                </c:pt>
                <c:pt idx="144">
                  <c:v>1.2538111042434477E-3</c:v>
                </c:pt>
                <c:pt idx="145">
                  <c:v>1.1820141409552996E-3</c:v>
                </c:pt>
                <c:pt idx="146">
                  <c:v>1.1029296674285745E-3</c:v>
                </c:pt>
                <c:pt idx="147">
                  <c:v>1.0170452657408222E-3</c:v>
                </c:pt>
                <c:pt idx="148">
                  <c:v>9.24890441787906E-4</c:v>
                </c:pt>
                <c:pt idx="149">
                  <c:v>8.2703336070408544E-4</c:v>
                </c:pt>
                <c:pt idx="150">
                  <c:v>7.240773439350245E-4</c:v>
                </c:pt>
                <c:pt idx="151">
                  <c:v>6.1665714956045641E-4</c:v>
                </c:pt>
                <c:pt idx="152">
                  <c:v>5.0543505879953484E-4</c:v>
                </c:pt>
                <c:pt idx="153">
                  <c:v>3.9109679282690163E-4</c:v>
                </c:pt>
                <c:pt idx="154">
                  <c:v>2.7434728507361248E-4</c:v>
                </c:pt>
                <c:pt idx="155">
                  <c:v>1.5590633507810926E-4</c:v>
                </c:pt>
                <c:pt idx="156">
                  <c:v>3.6504170682737524E-5</c:v>
                </c:pt>
                <c:pt idx="157">
                  <c:v>-8.3123054063764516E-5</c:v>
                </c:pt>
                <c:pt idx="158">
                  <c:v>-2.0223779754074305E-4</c:v>
                </c:pt>
                <c:pt idx="159">
                  <c:v>-3.2010567774498822E-4</c:v>
                </c:pt>
                <c:pt idx="160">
                  <c:v>-4.3599999999999878E-4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'Von Mises'!$T$28</c:f>
              <c:strCache>
                <c:ptCount val="1"/>
                <c:pt idx="0">
                  <c:v>Syz(f)</c:v>
                </c:pt>
              </c:strCache>
            </c:strRef>
          </c:tx>
          <c:marker>
            <c:symbol val="none"/>
          </c:marker>
          <c:xVal>
            <c:numRef>
              <c:f>'Von Mises'!$O$29:$O$189</c:f>
              <c:numCache>
                <c:formatCode>General</c:formatCode>
                <c:ptCount val="161"/>
                <c:pt idx="0">
                  <c:v>0</c:v>
                </c:pt>
                <c:pt idx="1">
                  <c:v>1.4119781836945211E-3</c:v>
                </c:pt>
                <c:pt idx="2">
                  <c:v>2.8239563673890422E-3</c:v>
                </c:pt>
                <c:pt idx="3">
                  <c:v>4.2359345510835636E-3</c:v>
                </c:pt>
                <c:pt idx="4">
                  <c:v>5.6479127347780845E-3</c:v>
                </c:pt>
                <c:pt idx="5">
                  <c:v>7.0598909184726054E-3</c:v>
                </c:pt>
                <c:pt idx="6">
                  <c:v>8.4718691021671271E-3</c:v>
                </c:pt>
                <c:pt idx="7">
                  <c:v>9.883847285861648E-3</c:v>
                </c:pt>
                <c:pt idx="8">
                  <c:v>1.1295825469556169E-2</c:v>
                </c:pt>
                <c:pt idx="9">
                  <c:v>1.270780365325069E-2</c:v>
                </c:pt>
                <c:pt idx="10">
                  <c:v>1.4119781836945211E-2</c:v>
                </c:pt>
                <c:pt idx="11">
                  <c:v>1.5531760020639732E-2</c:v>
                </c:pt>
                <c:pt idx="12">
                  <c:v>1.6943738204334254E-2</c:v>
                </c:pt>
                <c:pt idx="13">
                  <c:v>1.8355716388028773E-2</c:v>
                </c:pt>
                <c:pt idx="14">
                  <c:v>1.9767694571723296E-2</c:v>
                </c:pt>
                <c:pt idx="15">
                  <c:v>2.1179672755417815E-2</c:v>
                </c:pt>
                <c:pt idx="16">
                  <c:v>2.2591650939112338E-2</c:v>
                </c:pt>
                <c:pt idx="17">
                  <c:v>2.400362912280686E-2</c:v>
                </c:pt>
                <c:pt idx="18">
                  <c:v>2.541560730650138E-2</c:v>
                </c:pt>
                <c:pt idx="19">
                  <c:v>2.6827585490195902E-2</c:v>
                </c:pt>
                <c:pt idx="20">
                  <c:v>2.8239563673890421E-2</c:v>
                </c:pt>
                <c:pt idx="21">
                  <c:v>2.9651541857584944E-2</c:v>
                </c:pt>
                <c:pt idx="22">
                  <c:v>3.1063520041279463E-2</c:v>
                </c:pt>
                <c:pt idx="23">
                  <c:v>3.2475498224973982E-2</c:v>
                </c:pt>
                <c:pt idx="24">
                  <c:v>3.3887476408668508E-2</c:v>
                </c:pt>
                <c:pt idx="25">
                  <c:v>3.5299454592363028E-2</c:v>
                </c:pt>
                <c:pt idx="26">
                  <c:v>3.6711432776057547E-2</c:v>
                </c:pt>
                <c:pt idx="27">
                  <c:v>3.8123410959752073E-2</c:v>
                </c:pt>
                <c:pt idx="28">
                  <c:v>3.9535389143446592E-2</c:v>
                </c:pt>
                <c:pt idx="29">
                  <c:v>4.0947367327141111E-2</c:v>
                </c:pt>
                <c:pt idx="30">
                  <c:v>4.235934551083563E-2</c:v>
                </c:pt>
                <c:pt idx="31">
                  <c:v>4.3771323694530156E-2</c:v>
                </c:pt>
                <c:pt idx="32">
                  <c:v>4.5183301878224676E-2</c:v>
                </c:pt>
                <c:pt idx="33">
                  <c:v>4.6595280061919195E-2</c:v>
                </c:pt>
                <c:pt idx="34">
                  <c:v>4.8007258245613721E-2</c:v>
                </c:pt>
                <c:pt idx="35">
                  <c:v>4.941923642930824E-2</c:v>
                </c:pt>
                <c:pt idx="36">
                  <c:v>5.0831214613002759E-2</c:v>
                </c:pt>
                <c:pt idx="37">
                  <c:v>5.2243192796697278E-2</c:v>
                </c:pt>
                <c:pt idx="38">
                  <c:v>5.3655170980391804E-2</c:v>
                </c:pt>
                <c:pt idx="39">
                  <c:v>5.5067149164086324E-2</c:v>
                </c:pt>
                <c:pt idx="40">
                  <c:v>5.6479127347780843E-2</c:v>
                </c:pt>
                <c:pt idx="41">
                  <c:v>5.7891105531475369E-2</c:v>
                </c:pt>
                <c:pt idx="42">
                  <c:v>5.9303083715169888E-2</c:v>
                </c:pt>
                <c:pt idx="43">
                  <c:v>6.0715061898864407E-2</c:v>
                </c:pt>
                <c:pt idx="44">
                  <c:v>6.2127040082558926E-2</c:v>
                </c:pt>
                <c:pt idx="45">
                  <c:v>6.3539018266253453E-2</c:v>
                </c:pt>
                <c:pt idx="46">
                  <c:v>6.4950996449947965E-2</c:v>
                </c:pt>
                <c:pt idx="47">
                  <c:v>6.6362974633642491E-2</c:v>
                </c:pt>
                <c:pt idx="48">
                  <c:v>6.7774952817337017E-2</c:v>
                </c:pt>
                <c:pt idx="49">
                  <c:v>6.9186931001031529E-2</c:v>
                </c:pt>
                <c:pt idx="50">
                  <c:v>7.0598909184726055E-2</c:v>
                </c:pt>
                <c:pt idx="51">
                  <c:v>7.2010887368420581E-2</c:v>
                </c:pt>
                <c:pt idx="52">
                  <c:v>7.3422865552115094E-2</c:v>
                </c:pt>
                <c:pt idx="53">
                  <c:v>7.483484373580962E-2</c:v>
                </c:pt>
                <c:pt idx="54">
                  <c:v>7.6246821919504146E-2</c:v>
                </c:pt>
                <c:pt idx="55">
                  <c:v>7.7658800103198658E-2</c:v>
                </c:pt>
                <c:pt idx="56">
                  <c:v>7.9070778286893184E-2</c:v>
                </c:pt>
                <c:pt idx="57">
                  <c:v>8.048275647058771E-2</c:v>
                </c:pt>
                <c:pt idx="58">
                  <c:v>8.1894734654282222E-2</c:v>
                </c:pt>
                <c:pt idx="59">
                  <c:v>8.3306712837976749E-2</c:v>
                </c:pt>
                <c:pt idx="60">
                  <c:v>8.4718691021671261E-2</c:v>
                </c:pt>
                <c:pt idx="61">
                  <c:v>8.6130669205365787E-2</c:v>
                </c:pt>
                <c:pt idx="62">
                  <c:v>8.7542647389060313E-2</c:v>
                </c:pt>
                <c:pt idx="63">
                  <c:v>8.8954625572754825E-2</c:v>
                </c:pt>
                <c:pt idx="64">
                  <c:v>9.0366603756449351E-2</c:v>
                </c:pt>
                <c:pt idx="65">
                  <c:v>9.1778581940143877E-2</c:v>
                </c:pt>
                <c:pt idx="66">
                  <c:v>9.319056012383839E-2</c:v>
                </c:pt>
                <c:pt idx="67">
                  <c:v>9.4602538307532916E-2</c:v>
                </c:pt>
                <c:pt idx="68">
                  <c:v>9.6014516491227442E-2</c:v>
                </c:pt>
                <c:pt idx="69">
                  <c:v>9.7426494674921954E-2</c:v>
                </c:pt>
                <c:pt idx="70">
                  <c:v>9.883847285861648E-2</c:v>
                </c:pt>
                <c:pt idx="71">
                  <c:v>0.10025045104231099</c:v>
                </c:pt>
                <c:pt idx="72">
                  <c:v>0.10166242922600552</c:v>
                </c:pt>
                <c:pt idx="73">
                  <c:v>0.10307440740970004</c:v>
                </c:pt>
                <c:pt idx="74">
                  <c:v>0.10448638559339456</c:v>
                </c:pt>
                <c:pt idx="75">
                  <c:v>0.10589836377708908</c:v>
                </c:pt>
                <c:pt idx="76">
                  <c:v>0.10731034196078361</c:v>
                </c:pt>
                <c:pt idx="77">
                  <c:v>0.10872232014447812</c:v>
                </c:pt>
                <c:pt idx="78">
                  <c:v>0.11013429832817265</c:v>
                </c:pt>
                <c:pt idx="79">
                  <c:v>0.11154627651186717</c:v>
                </c:pt>
                <c:pt idx="80">
                  <c:v>0.11295825469556169</c:v>
                </c:pt>
                <c:pt idx="81">
                  <c:v>0.11437023287925621</c:v>
                </c:pt>
                <c:pt idx="82">
                  <c:v>0.11578221106295074</c:v>
                </c:pt>
                <c:pt idx="83">
                  <c:v>0.11719418924664525</c:v>
                </c:pt>
                <c:pt idx="84">
                  <c:v>0.11860616743033978</c:v>
                </c:pt>
                <c:pt idx="85">
                  <c:v>0.12001814561403429</c:v>
                </c:pt>
                <c:pt idx="86">
                  <c:v>0.12143012379772881</c:v>
                </c:pt>
                <c:pt idx="87">
                  <c:v>0.12284210198142334</c:v>
                </c:pt>
                <c:pt idx="88">
                  <c:v>0.12425408016511785</c:v>
                </c:pt>
                <c:pt idx="89">
                  <c:v>0.12566605834881239</c:v>
                </c:pt>
                <c:pt idx="90">
                  <c:v>0.12707803653250691</c:v>
                </c:pt>
                <c:pt idx="91">
                  <c:v>0.12849001471620142</c:v>
                </c:pt>
                <c:pt idx="92">
                  <c:v>0.12990199289989593</c:v>
                </c:pt>
                <c:pt idx="93">
                  <c:v>0.13131397108359047</c:v>
                </c:pt>
                <c:pt idx="94">
                  <c:v>0.13272594926728498</c:v>
                </c:pt>
                <c:pt idx="95">
                  <c:v>0.13413792745097949</c:v>
                </c:pt>
                <c:pt idx="96">
                  <c:v>0.13554990563467403</c:v>
                </c:pt>
                <c:pt idx="97">
                  <c:v>0.13696188381836855</c:v>
                </c:pt>
                <c:pt idx="98">
                  <c:v>0.13837386200206306</c:v>
                </c:pt>
                <c:pt idx="99">
                  <c:v>0.1397858401857576</c:v>
                </c:pt>
                <c:pt idx="100">
                  <c:v>0.14119781836945211</c:v>
                </c:pt>
                <c:pt idx="101">
                  <c:v>0.14260979655314662</c:v>
                </c:pt>
                <c:pt idx="102">
                  <c:v>0.14402177473684116</c:v>
                </c:pt>
                <c:pt idx="103">
                  <c:v>0.14543375292053567</c:v>
                </c:pt>
                <c:pt idx="104">
                  <c:v>0.14684573110423019</c:v>
                </c:pt>
                <c:pt idx="105">
                  <c:v>0.14825770928792473</c:v>
                </c:pt>
                <c:pt idx="106">
                  <c:v>0.14966968747161924</c:v>
                </c:pt>
                <c:pt idx="107">
                  <c:v>0.15108166565531375</c:v>
                </c:pt>
                <c:pt idx="108">
                  <c:v>0.15249364383900829</c:v>
                </c:pt>
                <c:pt idx="109">
                  <c:v>0.1539056220227028</c:v>
                </c:pt>
                <c:pt idx="110">
                  <c:v>0.15531760020639732</c:v>
                </c:pt>
                <c:pt idx="111">
                  <c:v>0.15672957839009186</c:v>
                </c:pt>
                <c:pt idx="112">
                  <c:v>0.15814155657378637</c:v>
                </c:pt>
                <c:pt idx="113">
                  <c:v>0.15955353475748088</c:v>
                </c:pt>
                <c:pt idx="114">
                  <c:v>0.16096551294117542</c:v>
                </c:pt>
                <c:pt idx="115">
                  <c:v>0.16237749112486993</c:v>
                </c:pt>
                <c:pt idx="116">
                  <c:v>0.16378946930856444</c:v>
                </c:pt>
                <c:pt idx="117">
                  <c:v>0.16520144749225896</c:v>
                </c:pt>
                <c:pt idx="118">
                  <c:v>0.1666134256759535</c:v>
                </c:pt>
                <c:pt idx="119">
                  <c:v>0.16802540385964801</c:v>
                </c:pt>
                <c:pt idx="120">
                  <c:v>0.16943738204334252</c:v>
                </c:pt>
                <c:pt idx="121">
                  <c:v>0.17084936022703706</c:v>
                </c:pt>
                <c:pt idx="122">
                  <c:v>0.17226133841073157</c:v>
                </c:pt>
                <c:pt idx="123">
                  <c:v>0.17367331659442609</c:v>
                </c:pt>
                <c:pt idx="124">
                  <c:v>0.17508529477812063</c:v>
                </c:pt>
                <c:pt idx="125">
                  <c:v>0.17649727296181514</c:v>
                </c:pt>
                <c:pt idx="126">
                  <c:v>0.17790925114550965</c:v>
                </c:pt>
                <c:pt idx="127">
                  <c:v>0.17932122932920419</c:v>
                </c:pt>
                <c:pt idx="128">
                  <c:v>0.1807332075128987</c:v>
                </c:pt>
                <c:pt idx="129">
                  <c:v>0.18214518569659321</c:v>
                </c:pt>
                <c:pt idx="130">
                  <c:v>0.18355716388028775</c:v>
                </c:pt>
                <c:pt idx="131">
                  <c:v>0.18496914206398227</c:v>
                </c:pt>
                <c:pt idx="132">
                  <c:v>0.18638112024767678</c:v>
                </c:pt>
                <c:pt idx="133">
                  <c:v>0.18779309843137132</c:v>
                </c:pt>
                <c:pt idx="134">
                  <c:v>0.18920507661506583</c:v>
                </c:pt>
                <c:pt idx="135">
                  <c:v>0.19061705479876034</c:v>
                </c:pt>
                <c:pt idx="136">
                  <c:v>0.19202903298245488</c:v>
                </c:pt>
                <c:pt idx="137">
                  <c:v>0.1934410111661494</c:v>
                </c:pt>
                <c:pt idx="138">
                  <c:v>0.19485298934984391</c:v>
                </c:pt>
                <c:pt idx="139">
                  <c:v>0.19626496753353845</c:v>
                </c:pt>
                <c:pt idx="140">
                  <c:v>0.19767694571723296</c:v>
                </c:pt>
                <c:pt idx="141">
                  <c:v>0.19908892390092747</c:v>
                </c:pt>
                <c:pt idx="142">
                  <c:v>0.20050090208462198</c:v>
                </c:pt>
                <c:pt idx="143">
                  <c:v>0.20191288026831652</c:v>
                </c:pt>
                <c:pt idx="144">
                  <c:v>0.20332485845201104</c:v>
                </c:pt>
                <c:pt idx="145">
                  <c:v>0.20473683663570555</c:v>
                </c:pt>
                <c:pt idx="146">
                  <c:v>0.20614881481940009</c:v>
                </c:pt>
                <c:pt idx="147">
                  <c:v>0.2075607930030946</c:v>
                </c:pt>
                <c:pt idx="148">
                  <c:v>0.20897277118678911</c:v>
                </c:pt>
                <c:pt idx="149">
                  <c:v>0.21038474937048365</c:v>
                </c:pt>
                <c:pt idx="150">
                  <c:v>0.21179672755417817</c:v>
                </c:pt>
                <c:pt idx="151">
                  <c:v>0.21320870573787268</c:v>
                </c:pt>
                <c:pt idx="152">
                  <c:v>0.21462068392156722</c:v>
                </c:pt>
                <c:pt idx="153">
                  <c:v>0.21603266210526173</c:v>
                </c:pt>
                <c:pt idx="154">
                  <c:v>0.21744464028895624</c:v>
                </c:pt>
                <c:pt idx="155">
                  <c:v>0.21885661847265078</c:v>
                </c:pt>
                <c:pt idx="156">
                  <c:v>0.22026859665634529</c:v>
                </c:pt>
                <c:pt idx="157">
                  <c:v>0.22168057484003981</c:v>
                </c:pt>
                <c:pt idx="158">
                  <c:v>0.22309255302373435</c:v>
                </c:pt>
                <c:pt idx="159">
                  <c:v>0.22450453120742886</c:v>
                </c:pt>
                <c:pt idx="160">
                  <c:v>0.22591650939112337</c:v>
                </c:pt>
              </c:numCache>
            </c:numRef>
          </c:xVal>
          <c:yVal>
            <c:numRef>
              <c:f>'Von Mises'!$T$29:$T$189</c:f>
              <c:numCache>
                <c:formatCode>General</c:formatCode>
                <c:ptCount val="161"/>
                <c:pt idx="0">
                  <c:v>-3.4899999999999981E-4</c:v>
                </c:pt>
                <c:pt idx="1">
                  <c:v>-4.0974991690640345E-4</c:v>
                </c:pt>
                <c:pt idx="2">
                  <c:v>-4.6797358931940469E-4</c:v>
                </c:pt>
                <c:pt idx="3">
                  <c:v>-5.2331204893724256E-4</c:v>
                </c:pt>
                <c:pt idx="4">
                  <c:v>-5.7542411575446694E-4</c:v>
                </c:pt>
                <c:pt idx="5">
                  <c:v>-6.2398850155012979E-4</c:v>
                </c:pt>
                <c:pt idx="6">
                  <c:v>-6.6870579073650298E-4</c:v>
                </c:pt>
                <c:pt idx="7">
                  <c:v>-7.0930028635574581E-4</c:v>
                </c:pt>
                <c:pt idx="8">
                  <c:v>-7.4552170984332514E-4</c:v>
                </c:pt>
                <c:pt idx="9">
                  <c:v>-7.7714674407859544E-4</c:v>
                </c:pt>
                <c:pt idx="10">
                  <c:v>-8.0398041020910424E-4</c:v>
                </c:pt>
                <c:pt idx="11">
                  <c:v>-8.2585726976005841E-4</c:v>
                </c:pt>
                <c:pt idx="12">
                  <c:v>-8.4264244461753159E-4</c:v>
                </c:pt>
                <c:pt idx="13">
                  <c:v>-8.5423244859689066E-4</c:v>
                </c:pt>
                <c:pt idx="14">
                  <c:v>-8.6055582546953565E-4</c:v>
                </c:pt>
                <c:pt idx="15">
                  <c:v>-8.6157358951431022E-4</c:v>
                </c:pt>
                <c:pt idx="16">
                  <c:v>-8.5727946587743761E-4</c:v>
                </c:pt>
                <c:pt idx="17">
                  <c:v>-8.476999292590801E-4</c:v>
                </c:pt>
                <c:pt idx="18">
                  <c:v>-8.328940406880091E-4</c:v>
                </c:pt>
                <c:pt idx="19">
                  <c:v>-8.1295308339072265E-4</c:v>
                </c:pt>
                <c:pt idx="20">
                  <c:v>-7.8800000000000007E-4</c:v>
                </c:pt>
                <c:pt idx="21">
                  <c:v>-7.5818863457268685E-4</c:v>
                </c:pt>
                <c:pt idx="22">
                  <c:v>-7.2370278408992808E-4</c:v>
                </c:pt>
                <c:pt idx="23">
                  <c:v>-6.8475506528765831E-4</c:v>
                </c:pt>
                <c:pt idx="24">
                  <c:v>-6.4158560380372432E-4</c:v>
                </c:pt>
                <c:pt idx="25">
                  <c:v>-5.9446055372347755E-4</c:v>
                </c:pt>
                <c:pt idx="26">
                  <c:v>-5.4367045665133231E-4</c:v>
                </c:pt>
                <c:pt idx="27">
                  <c:v>-4.8952845042515847E-4</c:v>
                </c:pt>
                <c:pt idx="28">
                  <c:v>-4.323683385173857E-4</c:v>
                </c:pt>
                <c:pt idx="29">
                  <c:v>-3.7254253202559026E-4</c:v>
                </c:pt>
                <c:pt idx="30">
                  <c:v>-3.1041987694089472E-4</c:v>
                </c:pt>
                <c:pt idx="31">
                  <c:v>-2.4638338008977392E-4</c:v>
                </c:pt>
                <c:pt idx="32">
                  <c:v>-1.8082784776961256E-4</c:v>
                </c:pt>
                <c:pt idx="33">
                  <c:v>-1.1415745163658956E-4</c:v>
                </c:pt>
                <c:pt idx="34">
                  <c:v>-4.6783236853022142E-5</c:v>
                </c:pt>
                <c:pt idx="35">
                  <c:v>2.0879412142748292E-5</c:v>
                </c:pt>
                <c:pt idx="36">
                  <c:v>8.8413332619549588E-5</c:v>
                </c:pt>
                <c:pt idx="37">
                  <c:v>1.554021555003356E-4</c:v>
                </c:pt>
                <c:pt idx="38">
                  <c:v>2.2143287241600072E-4</c:v>
                </c:pt>
                <c:pt idx="39">
                  <c:v>2.8609838203931976E-4</c:v>
                </c:pt>
                <c:pt idx="40">
                  <c:v>3.4899999999999959E-4</c:v>
                </c:pt>
                <c:pt idx="41">
                  <c:v>4.0974991690640339E-4</c:v>
                </c:pt>
                <c:pt idx="42">
                  <c:v>4.6797358931940458E-4</c:v>
                </c:pt>
                <c:pt idx="43">
                  <c:v>5.2331204893724245E-4</c:v>
                </c:pt>
                <c:pt idx="44">
                  <c:v>5.7542411575446683E-4</c:v>
                </c:pt>
                <c:pt idx="45">
                  <c:v>6.2398850155012979E-4</c:v>
                </c:pt>
                <c:pt idx="46">
                  <c:v>6.6870579073650298E-4</c:v>
                </c:pt>
                <c:pt idx="47">
                  <c:v>7.0930028635574581E-4</c:v>
                </c:pt>
                <c:pt idx="48">
                  <c:v>7.4552170984332558E-4</c:v>
                </c:pt>
                <c:pt idx="49">
                  <c:v>7.7714674407859544E-4</c:v>
                </c:pt>
                <c:pt idx="50">
                  <c:v>8.0398041020910424E-4</c:v>
                </c:pt>
                <c:pt idx="51">
                  <c:v>8.258572697600583E-4</c:v>
                </c:pt>
                <c:pt idx="52">
                  <c:v>8.4264244461753149E-4</c:v>
                </c:pt>
                <c:pt idx="53">
                  <c:v>8.5423244859689066E-4</c:v>
                </c:pt>
                <c:pt idx="54">
                  <c:v>8.6055582546953565E-4</c:v>
                </c:pt>
                <c:pt idx="55">
                  <c:v>8.6157358951431033E-4</c:v>
                </c:pt>
                <c:pt idx="56">
                  <c:v>8.5727946587743761E-4</c:v>
                </c:pt>
                <c:pt idx="57">
                  <c:v>8.476999292590801E-4</c:v>
                </c:pt>
                <c:pt idx="58">
                  <c:v>8.328940406880091E-4</c:v>
                </c:pt>
                <c:pt idx="59">
                  <c:v>8.1295308339072265E-4</c:v>
                </c:pt>
                <c:pt idx="60">
                  <c:v>7.8800000000000007E-4</c:v>
                </c:pt>
                <c:pt idx="61">
                  <c:v>7.5818863457268696E-4</c:v>
                </c:pt>
                <c:pt idx="62">
                  <c:v>7.2370278408992819E-4</c:v>
                </c:pt>
                <c:pt idx="63">
                  <c:v>6.8475506528765863E-4</c:v>
                </c:pt>
                <c:pt idx="64">
                  <c:v>6.4158560380372465E-4</c:v>
                </c:pt>
                <c:pt idx="65">
                  <c:v>5.9446055372347766E-4</c:v>
                </c:pt>
                <c:pt idx="66">
                  <c:v>5.4367045665133242E-4</c:v>
                </c:pt>
                <c:pt idx="67">
                  <c:v>4.8952845042515858E-4</c:v>
                </c:pt>
                <c:pt idx="68">
                  <c:v>4.3236833851738516E-4</c:v>
                </c:pt>
                <c:pt idx="69">
                  <c:v>3.7254253202559107E-4</c:v>
                </c:pt>
                <c:pt idx="70">
                  <c:v>3.1041987694089483E-4</c:v>
                </c:pt>
                <c:pt idx="71">
                  <c:v>2.4638338008977479E-4</c:v>
                </c:pt>
                <c:pt idx="72">
                  <c:v>1.8082784776961267E-4</c:v>
                </c:pt>
                <c:pt idx="73">
                  <c:v>1.1415745163658966E-4</c:v>
                </c:pt>
                <c:pt idx="74">
                  <c:v>4.6783236853023017E-5</c:v>
                </c:pt>
                <c:pt idx="75">
                  <c:v>-2.0879412142748184E-5</c:v>
                </c:pt>
                <c:pt idx="76">
                  <c:v>-8.8413332619549493E-5</c:v>
                </c:pt>
                <c:pt idx="77">
                  <c:v>-1.5540215550033476E-4</c:v>
                </c:pt>
                <c:pt idx="78">
                  <c:v>-2.2143287241600058E-4</c:v>
                </c:pt>
                <c:pt idx="79">
                  <c:v>-2.8609838203931971E-4</c:v>
                </c:pt>
                <c:pt idx="80">
                  <c:v>-3.4900000000000013E-4</c:v>
                </c:pt>
                <c:pt idx="81">
                  <c:v>-4.0974991690640399E-4</c:v>
                </c:pt>
                <c:pt idx="82">
                  <c:v>-4.6797358931940572E-4</c:v>
                </c:pt>
                <c:pt idx="83">
                  <c:v>-5.2331204893724234E-4</c:v>
                </c:pt>
                <c:pt idx="84">
                  <c:v>-5.7542411575446607E-4</c:v>
                </c:pt>
                <c:pt idx="85">
                  <c:v>-6.2398850155012914E-4</c:v>
                </c:pt>
                <c:pt idx="86">
                  <c:v>-6.6870579073650288E-4</c:v>
                </c:pt>
                <c:pt idx="87">
                  <c:v>-7.093002863557457E-4</c:v>
                </c:pt>
                <c:pt idx="88">
                  <c:v>-7.4552170984332547E-4</c:v>
                </c:pt>
                <c:pt idx="89">
                  <c:v>-7.7714674407859576E-4</c:v>
                </c:pt>
                <c:pt idx="90">
                  <c:v>-8.0398041020910424E-4</c:v>
                </c:pt>
                <c:pt idx="91">
                  <c:v>-8.2585726976005787E-4</c:v>
                </c:pt>
                <c:pt idx="92">
                  <c:v>-8.4264244461753127E-4</c:v>
                </c:pt>
                <c:pt idx="93">
                  <c:v>-8.5423244859689066E-4</c:v>
                </c:pt>
                <c:pt idx="94">
                  <c:v>-8.6055582546953565E-4</c:v>
                </c:pt>
                <c:pt idx="95">
                  <c:v>-8.6157358951431022E-4</c:v>
                </c:pt>
                <c:pt idx="96">
                  <c:v>-8.572794658774375E-4</c:v>
                </c:pt>
                <c:pt idx="97">
                  <c:v>-8.4769992925907999E-4</c:v>
                </c:pt>
                <c:pt idx="98">
                  <c:v>-8.3289404068800921E-4</c:v>
                </c:pt>
                <c:pt idx="99">
                  <c:v>-8.1295308339072265E-4</c:v>
                </c:pt>
                <c:pt idx="100">
                  <c:v>-7.8800000000000051E-4</c:v>
                </c:pt>
                <c:pt idx="101">
                  <c:v>-7.5818863457268728E-4</c:v>
                </c:pt>
                <c:pt idx="102">
                  <c:v>-7.237027840899283E-4</c:v>
                </c:pt>
                <c:pt idx="103">
                  <c:v>-6.8475506528765831E-4</c:v>
                </c:pt>
                <c:pt idx="104">
                  <c:v>-6.4158560380372421E-4</c:v>
                </c:pt>
                <c:pt idx="105">
                  <c:v>-5.9446055372347722E-4</c:v>
                </c:pt>
                <c:pt idx="106">
                  <c:v>-5.4367045665133134E-4</c:v>
                </c:pt>
                <c:pt idx="107">
                  <c:v>-4.8952845042515988E-4</c:v>
                </c:pt>
                <c:pt idx="108">
                  <c:v>-4.3236833851738657E-4</c:v>
                </c:pt>
                <c:pt idx="109">
                  <c:v>-3.7254253202559118E-4</c:v>
                </c:pt>
                <c:pt idx="110">
                  <c:v>-3.1041987694089488E-4</c:v>
                </c:pt>
                <c:pt idx="111">
                  <c:v>-2.4638338008977414E-4</c:v>
                </c:pt>
                <c:pt idx="112">
                  <c:v>-1.8082784776961202E-4</c:v>
                </c:pt>
                <c:pt idx="113">
                  <c:v>-1.1415745163658901E-4</c:v>
                </c:pt>
                <c:pt idx="114">
                  <c:v>-4.6783236853021594E-5</c:v>
                </c:pt>
                <c:pt idx="115">
                  <c:v>2.087941214274961E-5</c:v>
                </c:pt>
                <c:pt idx="116">
                  <c:v>8.8413332619548626E-5</c:v>
                </c:pt>
                <c:pt idx="117">
                  <c:v>1.5540215550033466E-4</c:v>
                </c:pt>
                <c:pt idx="118">
                  <c:v>2.2143287241600197E-4</c:v>
                </c:pt>
                <c:pt idx="119">
                  <c:v>2.860983820393196E-4</c:v>
                </c:pt>
                <c:pt idx="120">
                  <c:v>3.4900000000000008E-4</c:v>
                </c:pt>
                <c:pt idx="121">
                  <c:v>4.0974991690640388E-4</c:v>
                </c:pt>
                <c:pt idx="122">
                  <c:v>4.6797358931940567E-4</c:v>
                </c:pt>
                <c:pt idx="123">
                  <c:v>5.2331204893724234E-4</c:v>
                </c:pt>
                <c:pt idx="124">
                  <c:v>5.7542411575446715E-4</c:v>
                </c:pt>
                <c:pt idx="125">
                  <c:v>6.2398850155013011E-4</c:v>
                </c:pt>
                <c:pt idx="126">
                  <c:v>6.6870579073650277E-4</c:v>
                </c:pt>
                <c:pt idx="127">
                  <c:v>7.0930028635574646E-4</c:v>
                </c:pt>
                <c:pt idx="128">
                  <c:v>7.4552170984332547E-4</c:v>
                </c:pt>
                <c:pt idx="129">
                  <c:v>7.7714674407859566E-4</c:v>
                </c:pt>
                <c:pt idx="130">
                  <c:v>8.0398041020910479E-4</c:v>
                </c:pt>
                <c:pt idx="131">
                  <c:v>8.258572697600583E-4</c:v>
                </c:pt>
                <c:pt idx="132">
                  <c:v>8.426424446175317E-4</c:v>
                </c:pt>
                <c:pt idx="133">
                  <c:v>8.5423244859689077E-4</c:v>
                </c:pt>
                <c:pt idx="134">
                  <c:v>8.6055582546953576E-4</c:v>
                </c:pt>
                <c:pt idx="135">
                  <c:v>8.6157358951431022E-4</c:v>
                </c:pt>
                <c:pt idx="136">
                  <c:v>8.5727946587743739E-4</c:v>
                </c:pt>
                <c:pt idx="137">
                  <c:v>8.4769992925907999E-4</c:v>
                </c:pt>
                <c:pt idx="138">
                  <c:v>8.3289404068800921E-4</c:v>
                </c:pt>
                <c:pt idx="139">
                  <c:v>8.1295308339072222E-4</c:v>
                </c:pt>
                <c:pt idx="140">
                  <c:v>7.8799999999999986E-4</c:v>
                </c:pt>
                <c:pt idx="141">
                  <c:v>7.5818863457268663E-4</c:v>
                </c:pt>
                <c:pt idx="142">
                  <c:v>7.237027840899283E-4</c:v>
                </c:pt>
                <c:pt idx="143">
                  <c:v>6.8475506528765744E-4</c:v>
                </c:pt>
                <c:pt idx="144">
                  <c:v>6.4158560380372432E-4</c:v>
                </c:pt>
                <c:pt idx="145">
                  <c:v>5.9446055372347733E-4</c:v>
                </c:pt>
                <c:pt idx="146">
                  <c:v>5.4367045665133134E-4</c:v>
                </c:pt>
                <c:pt idx="147">
                  <c:v>4.8952845042515879E-4</c:v>
                </c:pt>
                <c:pt idx="148">
                  <c:v>4.3236833851738532E-4</c:v>
                </c:pt>
                <c:pt idx="149">
                  <c:v>3.7254253202558988E-4</c:v>
                </c:pt>
                <c:pt idx="150">
                  <c:v>3.1041987694089358E-4</c:v>
                </c:pt>
                <c:pt idx="151">
                  <c:v>2.4638338008977425E-4</c:v>
                </c:pt>
                <c:pt idx="152">
                  <c:v>1.8082784776961213E-4</c:v>
                </c:pt>
                <c:pt idx="153">
                  <c:v>1.141574516365891E-4</c:v>
                </c:pt>
                <c:pt idx="154">
                  <c:v>4.6783236853023227E-5</c:v>
                </c:pt>
                <c:pt idx="155">
                  <c:v>-2.0879412142749505E-5</c:v>
                </c:pt>
                <c:pt idx="156">
                  <c:v>-8.8413332619550035E-5</c:v>
                </c:pt>
                <c:pt idx="157">
                  <c:v>-1.5540215550033604E-4</c:v>
                </c:pt>
                <c:pt idx="158">
                  <c:v>-2.2143287241600186E-4</c:v>
                </c:pt>
                <c:pt idx="159">
                  <c:v>-2.8609838203931943E-4</c:v>
                </c:pt>
                <c:pt idx="160">
                  <c:v>-3.4899999999999997E-4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'Von Mises'!$U$28</c:f>
              <c:strCache>
                <c:ptCount val="1"/>
                <c:pt idx="0">
                  <c:v>szx(f)</c:v>
                </c:pt>
              </c:strCache>
            </c:strRef>
          </c:tx>
          <c:marker>
            <c:symbol val="none"/>
          </c:marker>
          <c:xVal>
            <c:numRef>
              <c:f>'Von Mises'!$O$29:$O$189</c:f>
              <c:numCache>
                <c:formatCode>General</c:formatCode>
                <c:ptCount val="161"/>
                <c:pt idx="0">
                  <c:v>0</c:v>
                </c:pt>
                <c:pt idx="1">
                  <c:v>1.4119781836945211E-3</c:v>
                </c:pt>
                <c:pt idx="2">
                  <c:v>2.8239563673890422E-3</c:v>
                </c:pt>
                <c:pt idx="3">
                  <c:v>4.2359345510835636E-3</c:v>
                </c:pt>
                <c:pt idx="4">
                  <c:v>5.6479127347780845E-3</c:v>
                </c:pt>
                <c:pt idx="5">
                  <c:v>7.0598909184726054E-3</c:v>
                </c:pt>
                <c:pt idx="6">
                  <c:v>8.4718691021671271E-3</c:v>
                </c:pt>
                <c:pt idx="7">
                  <c:v>9.883847285861648E-3</c:v>
                </c:pt>
                <c:pt idx="8">
                  <c:v>1.1295825469556169E-2</c:v>
                </c:pt>
                <c:pt idx="9">
                  <c:v>1.270780365325069E-2</c:v>
                </c:pt>
                <c:pt idx="10">
                  <c:v>1.4119781836945211E-2</c:v>
                </c:pt>
                <c:pt idx="11">
                  <c:v>1.5531760020639732E-2</c:v>
                </c:pt>
                <c:pt idx="12">
                  <c:v>1.6943738204334254E-2</c:v>
                </c:pt>
                <c:pt idx="13">
                  <c:v>1.8355716388028773E-2</c:v>
                </c:pt>
                <c:pt idx="14">
                  <c:v>1.9767694571723296E-2</c:v>
                </c:pt>
                <c:pt idx="15">
                  <c:v>2.1179672755417815E-2</c:v>
                </c:pt>
                <c:pt idx="16">
                  <c:v>2.2591650939112338E-2</c:v>
                </c:pt>
                <c:pt idx="17">
                  <c:v>2.400362912280686E-2</c:v>
                </c:pt>
                <c:pt idx="18">
                  <c:v>2.541560730650138E-2</c:v>
                </c:pt>
                <c:pt idx="19">
                  <c:v>2.6827585490195902E-2</c:v>
                </c:pt>
                <c:pt idx="20">
                  <c:v>2.8239563673890421E-2</c:v>
                </c:pt>
                <c:pt idx="21">
                  <c:v>2.9651541857584944E-2</c:v>
                </c:pt>
                <c:pt idx="22">
                  <c:v>3.1063520041279463E-2</c:v>
                </c:pt>
                <c:pt idx="23">
                  <c:v>3.2475498224973982E-2</c:v>
                </c:pt>
                <c:pt idx="24">
                  <c:v>3.3887476408668508E-2</c:v>
                </c:pt>
                <c:pt idx="25">
                  <c:v>3.5299454592363028E-2</c:v>
                </c:pt>
                <c:pt idx="26">
                  <c:v>3.6711432776057547E-2</c:v>
                </c:pt>
                <c:pt idx="27">
                  <c:v>3.8123410959752073E-2</c:v>
                </c:pt>
                <c:pt idx="28">
                  <c:v>3.9535389143446592E-2</c:v>
                </c:pt>
                <c:pt idx="29">
                  <c:v>4.0947367327141111E-2</c:v>
                </c:pt>
                <c:pt idx="30">
                  <c:v>4.235934551083563E-2</c:v>
                </c:pt>
                <c:pt idx="31">
                  <c:v>4.3771323694530156E-2</c:v>
                </c:pt>
                <c:pt idx="32">
                  <c:v>4.5183301878224676E-2</c:v>
                </c:pt>
                <c:pt idx="33">
                  <c:v>4.6595280061919195E-2</c:v>
                </c:pt>
                <c:pt idx="34">
                  <c:v>4.8007258245613721E-2</c:v>
                </c:pt>
                <c:pt idx="35">
                  <c:v>4.941923642930824E-2</c:v>
                </c:pt>
                <c:pt idx="36">
                  <c:v>5.0831214613002759E-2</c:v>
                </c:pt>
                <c:pt idx="37">
                  <c:v>5.2243192796697278E-2</c:v>
                </c:pt>
                <c:pt idx="38">
                  <c:v>5.3655170980391804E-2</c:v>
                </c:pt>
                <c:pt idx="39">
                  <c:v>5.5067149164086324E-2</c:v>
                </c:pt>
                <c:pt idx="40">
                  <c:v>5.6479127347780843E-2</c:v>
                </c:pt>
                <c:pt idx="41">
                  <c:v>5.7891105531475369E-2</c:v>
                </c:pt>
                <c:pt idx="42">
                  <c:v>5.9303083715169888E-2</c:v>
                </c:pt>
                <c:pt idx="43">
                  <c:v>6.0715061898864407E-2</c:v>
                </c:pt>
                <c:pt idx="44">
                  <c:v>6.2127040082558926E-2</c:v>
                </c:pt>
                <c:pt idx="45">
                  <c:v>6.3539018266253453E-2</c:v>
                </c:pt>
                <c:pt idx="46">
                  <c:v>6.4950996449947965E-2</c:v>
                </c:pt>
                <c:pt idx="47">
                  <c:v>6.6362974633642491E-2</c:v>
                </c:pt>
                <c:pt idx="48">
                  <c:v>6.7774952817337017E-2</c:v>
                </c:pt>
                <c:pt idx="49">
                  <c:v>6.9186931001031529E-2</c:v>
                </c:pt>
                <c:pt idx="50">
                  <c:v>7.0598909184726055E-2</c:v>
                </c:pt>
                <c:pt idx="51">
                  <c:v>7.2010887368420581E-2</c:v>
                </c:pt>
                <c:pt idx="52">
                  <c:v>7.3422865552115094E-2</c:v>
                </c:pt>
                <c:pt idx="53">
                  <c:v>7.483484373580962E-2</c:v>
                </c:pt>
                <c:pt idx="54">
                  <c:v>7.6246821919504146E-2</c:v>
                </c:pt>
                <c:pt idx="55">
                  <c:v>7.7658800103198658E-2</c:v>
                </c:pt>
                <c:pt idx="56">
                  <c:v>7.9070778286893184E-2</c:v>
                </c:pt>
                <c:pt idx="57">
                  <c:v>8.048275647058771E-2</c:v>
                </c:pt>
                <c:pt idx="58">
                  <c:v>8.1894734654282222E-2</c:v>
                </c:pt>
                <c:pt idx="59">
                  <c:v>8.3306712837976749E-2</c:v>
                </c:pt>
                <c:pt idx="60">
                  <c:v>8.4718691021671261E-2</c:v>
                </c:pt>
                <c:pt idx="61">
                  <c:v>8.6130669205365787E-2</c:v>
                </c:pt>
                <c:pt idx="62">
                  <c:v>8.7542647389060313E-2</c:v>
                </c:pt>
                <c:pt idx="63">
                  <c:v>8.8954625572754825E-2</c:v>
                </c:pt>
                <c:pt idx="64">
                  <c:v>9.0366603756449351E-2</c:v>
                </c:pt>
                <c:pt idx="65">
                  <c:v>9.1778581940143877E-2</c:v>
                </c:pt>
                <c:pt idx="66">
                  <c:v>9.319056012383839E-2</c:v>
                </c:pt>
                <c:pt idx="67">
                  <c:v>9.4602538307532916E-2</c:v>
                </c:pt>
                <c:pt idx="68">
                  <c:v>9.6014516491227442E-2</c:v>
                </c:pt>
                <c:pt idx="69">
                  <c:v>9.7426494674921954E-2</c:v>
                </c:pt>
                <c:pt idx="70">
                  <c:v>9.883847285861648E-2</c:v>
                </c:pt>
                <c:pt idx="71">
                  <c:v>0.10025045104231099</c:v>
                </c:pt>
                <c:pt idx="72">
                  <c:v>0.10166242922600552</c:v>
                </c:pt>
                <c:pt idx="73">
                  <c:v>0.10307440740970004</c:v>
                </c:pt>
                <c:pt idx="74">
                  <c:v>0.10448638559339456</c:v>
                </c:pt>
                <c:pt idx="75">
                  <c:v>0.10589836377708908</c:v>
                </c:pt>
                <c:pt idx="76">
                  <c:v>0.10731034196078361</c:v>
                </c:pt>
                <c:pt idx="77">
                  <c:v>0.10872232014447812</c:v>
                </c:pt>
                <c:pt idx="78">
                  <c:v>0.11013429832817265</c:v>
                </c:pt>
                <c:pt idx="79">
                  <c:v>0.11154627651186717</c:v>
                </c:pt>
                <c:pt idx="80">
                  <c:v>0.11295825469556169</c:v>
                </c:pt>
                <c:pt idx="81">
                  <c:v>0.11437023287925621</c:v>
                </c:pt>
                <c:pt idx="82">
                  <c:v>0.11578221106295074</c:v>
                </c:pt>
                <c:pt idx="83">
                  <c:v>0.11719418924664525</c:v>
                </c:pt>
                <c:pt idx="84">
                  <c:v>0.11860616743033978</c:v>
                </c:pt>
                <c:pt idx="85">
                  <c:v>0.12001814561403429</c:v>
                </c:pt>
                <c:pt idx="86">
                  <c:v>0.12143012379772881</c:v>
                </c:pt>
                <c:pt idx="87">
                  <c:v>0.12284210198142334</c:v>
                </c:pt>
                <c:pt idx="88">
                  <c:v>0.12425408016511785</c:v>
                </c:pt>
                <c:pt idx="89">
                  <c:v>0.12566605834881239</c:v>
                </c:pt>
                <c:pt idx="90">
                  <c:v>0.12707803653250691</c:v>
                </c:pt>
                <c:pt idx="91">
                  <c:v>0.12849001471620142</c:v>
                </c:pt>
                <c:pt idx="92">
                  <c:v>0.12990199289989593</c:v>
                </c:pt>
                <c:pt idx="93">
                  <c:v>0.13131397108359047</c:v>
                </c:pt>
                <c:pt idx="94">
                  <c:v>0.13272594926728498</c:v>
                </c:pt>
                <c:pt idx="95">
                  <c:v>0.13413792745097949</c:v>
                </c:pt>
                <c:pt idx="96">
                  <c:v>0.13554990563467403</c:v>
                </c:pt>
                <c:pt idx="97">
                  <c:v>0.13696188381836855</c:v>
                </c:pt>
                <c:pt idx="98">
                  <c:v>0.13837386200206306</c:v>
                </c:pt>
                <c:pt idx="99">
                  <c:v>0.1397858401857576</c:v>
                </c:pt>
                <c:pt idx="100">
                  <c:v>0.14119781836945211</c:v>
                </c:pt>
                <c:pt idx="101">
                  <c:v>0.14260979655314662</c:v>
                </c:pt>
                <c:pt idx="102">
                  <c:v>0.14402177473684116</c:v>
                </c:pt>
                <c:pt idx="103">
                  <c:v>0.14543375292053567</c:v>
                </c:pt>
                <c:pt idx="104">
                  <c:v>0.14684573110423019</c:v>
                </c:pt>
                <c:pt idx="105">
                  <c:v>0.14825770928792473</c:v>
                </c:pt>
                <c:pt idx="106">
                  <c:v>0.14966968747161924</c:v>
                </c:pt>
                <c:pt idx="107">
                  <c:v>0.15108166565531375</c:v>
                </c:pt>
                <c:pt idx="108">
                  <c:v>0.15249364383900829</c:v>
                </c:pt>
                <c:pt idx="109">
                  <c:v>0.1539056220227028</c:v>
                </c:pt>
                <c:pt idx="110">
                  <c:v>0.15531760020639732</c:v>
                </c:pt>
                <c:pt idx="111">
                  <c:v>0.15672957839009186</c:v>
                </c:pt>
                <c:pt idx="112">
                  <c:v>0.15814155657378637</c:v>
                </c:pt>
                <c:pt idx="113">
                  <c:v>0.15955353475748088</c:v>
                </c:pt>
                <c:pt idx="114">
                  <c:v>0.16096551294117542</c:v>
                </c:pt>
                <c:pt idx="115">
                  <c:v>0.16237749112486993</c:v>
                </c:pt>
                <c:pt idx="116">
                  <c:v>0.16378946930856444</c:v>
                </c:pt>
                <c:pt idx="117">
                  <c:v>0.16520144749225896</c:v>
                </c:pt>
                <c:pt idx="118">
                  <c:v>0.1666134256759535</c:v>
                </c:pt>
                <c:pt idx="119">
                  <c:v>0.16802540385964801</c:v>
                </c:pt>
                <c:pt idx="120">
                  <c:v>0.16943738204334252</c:v>
                </c:pt>
                <c:pt idx="121">
                  <c:v>0.17084936022703706</c:v>
                </c:pt>
                <c:pt idx="122">
                  <c:v>0.17226133841073157</c:v>
                </c:pt>
                <c:pt idx="123">
                  <c:v>0.17367331659442609</c:v>
                </c:pt>
                <c:pt idx="124">
                  <c:v>0.17508529477812063</c:v>
                </c:pt>
                <c:pt idx="125">
                  <c:v>0.17649727296181514</c:v>
                </c:pt>
                <c:pt idx="126">
                  <c:v>0.17790925114550965</c:v>
                </c:pt>
                <c:pt idx="127">
                  <c:v>0.17932122932920419</c:v>
                </c:pt>
                <c:pt idx="128">
                  <c:v>0.1807332075128987</c:v>
                </c:pt>
                <c:pt idx="129">
                  <c:v>0.18214518569659321</c:v>
                </c:pt>
                <c:pt idx="130">
                  <c:v>0.18355716388028775</c:v>
                </c:pt>
                <c:pt idx="131">
                  <c:v>0.18496914206398227</c:v>
                </c:pt>
                <c:pt idx="132">
                  <c:v>0.18638112024767678</c:v>
                </c:pt>
                <c:pt idx="133">
                  <c:v>0.18779309843137132</c:v>
                </c:pt>
                <c:pt idx="134">
                  <c:v>0.18920507661506583</c:v>
                </c:pt>
                <c:pt idx="135">
                  <c:v>0.19061705479876034</c:v>
                </c:pt>
                <c:pt idx="136">
                  <c:v>0.19202903298245488</c:v>
                </c:pt>
                <c:pt idx="137">
                  <c:v>0.1934410111661494</c:v>
                </c:pt>
                <c:pt idx="138">
                  <c:v>0.19485298934984391</c:v>
                </c:pt>
                <c:pt idx="139">
                  <c:v>0.19626496753353845</c:v>
                </c:pt>
                <c:pt idx="140">
                  <c:v>0.19767694571723296</c:v>
                </c:pt>
                <c:pt idx="141">
                  <c:v>0.19908892390092747</c:v>
                </c:pt>
                <c:pt idx="142">
                  <c:v>0.20050090208462198</c:v>
                </c:pt>
                <c:pt idx="143">
                  <c:v>0.20191288026831652</c:v>
                </c:pt>
                <c:pt idx="144">
                  <c:v>0.20332485845201104</c:v>
                </c:pt>
                <c:pt idx="145">
                  <c:v>0.20473683663570555</c:v>
                </c:pt>
                <c:pt idx="146">
                  <c:v>0.20614881481940009</c:v>
                </c:pt>
                <c:pt idx="147">
                  <c:v>0.2075607930030946</c:v>
                </c:pt>
                <c:pt idx="148">
                  <c:v>0.20897277118678911</c:v>
                </c:pt>
                <c:pt idx="149">
                  <c:v>0.21038474937048365</c:v>
                </c:pt>
                <c:pt idx="150">
                  <c:v>0.21179672755417817</c:v>
                </c:pt>
                <c:pt idx="151">
                  <c:v>0.21320870573787268</c:v>
                </c:pt>
                <c:pt idx="152">
                  <c:v>0.21462068392156722</c:v>
                </c:pt>
                <c:pt idx="153">
                  <c:v>0.21603266210526173</c:v>
                </c:pt>
                <c:pt idx="154">
                  <c:v>0.21744464028895624</c:v>
                </c:pt>
                <c:pt idx="155">
                  <c:v>0.21885661847265078</c:v>
                </c:pt>
                <c:pt idx="156">
                  <c:v>0.22026859665634529</c:v>
                </c:pt>
                <c:pt idx="157">
                  <c:v>0.22168057484003981</c:v>
                </c:pt>
                <c:pt idx="158">
                  <c:v>0.22309255302373435</c:v>
                </c:pt>
                <c:pt idx="159">
                  <c:v>0.22450453120742886</c:v>
                </c:pt>
                <c:pt idx="160">
                  <c:v>0.22591650939112337</c:v>
                </c:pt>
              </c:numCache>
            </c:numRef>
          </c:xVal>
          <c:yVal>
            <c:numRef>
              <c:f>'Von Mises'!$U$29:$U$189</c:f>
              <c:numCache>
                <c:formatCode>General</c:formatCode>
                <c:ptCount val="161"/>
                <c:pt idx="0">
                  <c:v>-7.8099999999999979E-4</c:v>
                </c:pt>
                <c:pt idx="1">
                  <c:v>-9.1589585516930138E-4</c:v>
                </c:pt>
                <c:pt idx="2">
                  <c:v>-1.0451449078252063E-3</c:v>
                </c:pt>
                <c:pt idx="3">
                  <c:v>-1.1679502945784197E-3</c:v>
                </c:pt>
                <c:pt idx="4">
                  <c:v>-1.2835548793826729E-3</c:v>
                </c:pt>
                <c:pt idx="5">
                  <c:v>-1.3912459215302219E-3</c:v>
                </c:pt>
                <c:pt idx="6">
                  <c:v>-1.4903594699353221E-3</c:v>
                </c:pt>
                <c:pt idx="7">
                  <c:v>-1.5802844566134564E-3</c:v>
                </c:pt>
                <c:pt idx="8">
                  <c:v>-1.6604664641186619E-3</c:v>
                </c:pt>
                <c:pt idx="9">
                  <c:v>-1.7304111437114454E-3</c:v>
                </c:pt>
                <c:pt idx="10">
                  <c:v>-1.7896872631831518E-3</c:v>
                </c:pt>
                <c:pt idx="11">
                  <c:v>-1.8379293655459278E-3</c:v>
                </c:pt>
                <c:pt idx="12">
                  <c:v>-1.8748400221965797E-3</c:v>
                </c:pt>
                <c:pt idx="13">
                  <c:v>-1.9001916666628177E-3</c:v>
                </c:pt>
                <c:pt idx="14">
                  <c:v>-1.91382799762623E-3</c:v>
                </c:pt>
                <c:pt idx="15">
                  <c:v>-1.9156649425718872E-3</c:v>
                </c:pt>
                <c:pt idx="16">
                  <c:v>-1.9056911761233528E-3</c:v>
                </c:pt>
                <c:pt idx="17">
                  <c:v>-1.8839681898673963E-3</c:v>
                </c:pt>
                <c:pt idx="18">
                  <c:v>-1.8506299132379116E-3</c:v>
                </c:pt>
                <c:pt idx="19">
                  <c:v>-1.8058818877964211E-3</c:v>
                </c:pt>
                <c:pt idx="20">
                  <c:v>-1.7500000000000005E-3</c:v>
                </c:pt>
                <c:pt idx="21">
                  <c:v>-1.6833287802695276E-3</c:v>
                </c:pt>
                <c:pt idx="22">
                  <c:v>-1.6062792788450711E-3</c:v>
                </c:pt>
                <c:pt idx="23">
                  <c:v>-1.5193265315244723E-3</c:v>
                </c:pt>
                <c:pt idx="24">
                  <c:v>-1.4230066309096848E-3</c:v>
                </c:pt>
                <c:pt idx="25">
                  <c:v>-1.3179134212176172E-3</c:v>
                </c:pt>
                <c:pt idx="26">
                  <c:v>-1.2046948370330588E-3</c:v>
                </c:pt>
                <c:pt idx="27">
                  <c:v>-1.0840489085765057E-3</c:v>
                </c:pt>
                <c:pt idx="28">
                  <c:v>-9.5671945811573629E-4</c:v>
                </c:pt>
                <c:pt idx="29">
                  <c:v>-8.2349151405418125E-4</c:v>
                </c:pt>
                <c:pt idx="30">
                  <c:v>-6.8518647096976596E-4</c:v>
                </c:pt>
                <c:pt idx="31">
                  <c:v>-5.4265702544419774E-4</c:v>
                </c:pt>
                <c:pt idx="32">
                  <c:v>-3.9678191890499378E-4</c:v>
                </c:pt>
                <c:pt idx="33">
                  <c:v>-2.4846051989236504E-4</c:v>
                </c:pt>
                <c:pt idx="34">
                  <c:v>-9.8607279153091294E-5</c:v>
                </c:pt>
                <c:pt idx="35">
                  <c:v>5.1853908252407311E-5</c:v>
                </c:pt>
                <c:pt idx="36">
                  <c:v>2.0199539907035725E-4</c:v>
                </c:pt>
                <c:pt idx="37">
                  <c:v>3.5089152108275045E-4</c:v>
                </c:pt>
                <c:pt idx="38">
                  <c:v>4.9762428018439728E-4</c:v>
                </c:pt>
                <c:pt idx="39">
                  <c:v>6.4128902012184383E-4</c:v>
                </c:pt>
                <c:pt idx="40">
                  <c:v>7.8100000000000034E-4</c:v>
                </c:pt>
                <c:pt idx="41">
                  <c:v>9.1589585516930257E-4</c:v>
                </c:pt>
                <c:pt idx="42">
                  <c:v>1.0451449078252054E-3</c:v>
                </c:pt>
                <c:pt idx="43">
                  <c:v>1.1679502945784194E-3</c:v>
                </c:pt>
                <c:pt idx="44">
                  <c:v>1.2835548793826734E-3</c:v>
                </c:pt>
                <c:pt idx="45">
                  <c:v>1.3912459215302219E-3</c:v>
                </c:pt>
                <c:pt idx="46">
                  <c:v>1.4903594699353215E-3</c:v>
                </c:pt>
                <c:pt idx="47">
                  <c:v>1.5802844566134564E-3</c:v>
                </c:pt>
                <c:pt idx="48">
                  <c:v>1.6604664641186621E-3</c:v>
                </c:pt>
                <c:pt idx="49">
                  <c:v>1.7304111437114454E-3</c:v>
                </c:pt>
                <c:pt idx="50">
                  <c:v>1.7896872631831516E-3</c:v>
                </c:pt>
                <c:pt idx="51">
                  <c:v>1.8379293655459276E-3</c:v>
                </c:pt>
                <c:pt idx="52">
                  <c:v>1.8748400221965797E-3</c:v>
                </c:pt>
                <c:pt idx="53">
                  <c:v>1.9001916666628179E-3</c:v>
                </c:pt>
                <c:pt idx="54">
                  <c:v>1.9138279976262298E-3</c:v>
                </c:pt>
                <c:pt idx="55">
                  <c:v>1.9156649425718872E-3</c:v>
                </c:pt>
                <c:pt idx="56">
                  <c:v>1.9056911761233528E-3</c:v>
                </c:pt>
                <c:pt idx="57">
                  <c:v>1.8839681898673961E-3</c:v>
                </c:pt>
                <c:pt idx="58">
                  <c:v>1.8506299132379121E-3</c:v>
                </c:pt>
                <c:pt idx="59">
                  <c:v>1.8058818877964213E-3</c:v>
                </c:pt>
                <c:pt idx="60">
                  <c:v>1.7500000000000003E-3</c:v>
                </c:pt>
                <c:pt idx="61">
                  <c:v>1.6833287802695267E-3</c:v>
                </c:pt>
                <c:pt idx="62">
                  <c:v>1.6062792788450718E-3</c:v>
                </c:pt>
                <c:pt idx="63">
                  <c:v>1.5193265315244723E-3</c:v>
                </c:pt>
                <c:pt idx="64">
                  <c:v>1.4230066309096848E-3</c:v>
                </c:pt>
                <c:pt idx="65">
                  <c:v>1.3179134212176161E-3</c:v>
                </c:pt>
                <c:pt idx="66">
                  <c:v>1.204694837033059E-3</c:v>
                </c:pt>
                <c:pt idx="67">
                  <c:v>1.0840489085765059E-3</c:v>
                </c:pt>
                <c:pt idx="68">
                  <c:v>9.5671945811573651E-4</c:v>
                </c:pt>
                <c:pt idx="69">
                  <c:v>8.2349151405418299E-4</c:v>
                </c:pt>
                <c:pt idx="70">
                  <c:v>6.8518647096976618E-4</c:v>
                </c:pt>
                <c:pt idx="71">
                  <c:v>5.4265702544419806E-4</c:v>
                </c:pt>
                <c:pt idx="72">
                  <c:v>3.96781918904994E-4</c:v>
                </c:pt>
                <c:pt idx="73">
                  <c:v>2.4846051989236358E-4</c:v>
                </c:pt>
                <c:pt idx="74">
                  <c:v>9.8607279153093219E-5</c:v>
                </c:pt>
                <c:pt idx="75">
                  <c:v>-5.1853908252407081E-5</c:v>
                </c:pt>
                <c:pt idx="76">
                  <c:v>-2.0199539907035701E-4</c:v>
                </c:pt>
                <c:pt idx="77">
                  <c:v>-3.5089152108274855E-4</c:v>
                </c:pt>
                <c:pt idx="78">
                  <c:v>-4.9762428018439706E-4</c:v>
                </c:pt>
                <c:pt idx="79">
                  <c:v>-6.4128902012184361E-4</c:v>
                </c:pt>
                <c:pt idx="80">
                  <c:v>-7.8100000000000012E-4</c:v>
                </c:pt>
                <c:pt idx="81">
                  <c:v>-9.1589585516930246E-4</c:v>
                </c:pt>
                <c:pt idx="82">
                  <c:v>-1.045144907825208E-3</c:v>
                </c:pt>
                <c:pt idx="83">
                  <c:v>-1.1679502945784194E-3</c:v>
                </c:pt>
                <c:pt idx="84">
                  <c:v>-1.2835548793826731E-3</c:v>
                </c:pt>
                <c:pt idx="85">
                  <c:v>-1.3912459215302203E-3</c:v>
                </c:pt>
                <c:pt idx="86">
                  <c:v>-1.4903594699353213E-3</c:v>
                </c:pt>
                <c:pt idx="87">
                  <c:v>-1.5802844566134562E-3</c:v>
                </c:pt>
                <c:pt idx="88">
                  <c:v>-1.6604664641186621E-3</c:v>
                </c:pt>
                <c:pt idx="89">
                  <c:v>-1.730411143711446E-3</c:v>
                </c:pt>
                <c:pt idx="90">
                  <c:v>-1.7896872631831514E-3</c:v>
                </c:pt>
                <c:pt idx="91">
                  <c:v>-1.8379293655459276E-3</c:v>
                </c:pt>
                <c:pt idx="92">
                  <c:v>-1.874840022196579E-3</c:v>
                </c:pt>
                <c:pt idx="93">
                  <c:v>-1.9001916666628179E-3</c:v>
                </c:pt>
                <c:pt idx="94">
                  <c:v>-1.9138279976262298E-3</c:v>
                </c:pt>
                <c:pt idx="95">
                  <c:v>-1.9156649425718872E-3</c:v>
                </c:pt>
                <c:pt idx="96">
                  <c:v>-1.9056911761233528E-3</c:v>
                </c:pt>
                <c:pt idx="97">
                  <c:v>-1.8839681898673961E-3</c:v>
                </c:pt>
                <c:pt idx="98">
                  <c:v>-1.8506299132379121E-3</c:v>
                </c:pt>
                <c:pt idx="99">
                  <c:v>-1.8058818877964213E-3</c:v>
                </c:pt>
                <c:pt idx="100">
                  <c:v>-1.7500000000000003E-3</c:v>
                </c:pt>
                <c:pt idx="101">
                  <c:v>-1.6833287802695285E-3</c:v>
                </c:pt>
                <c:pt idx="102">
                  <c:v>-1.60627927884507E-3</c:v>
                </c:pt>
                <c:pt idx="103">
                  <c:v>-1.5193265315244725E-3</c:v>
                </c:pt>
                <c:pt idx="104">
                  <c:v>-1.4230066309096851E-3</c:v>
                </c:pt>
                <c:pt idx="105">
                  <c:v>-1.3179134212176163E-3</c:v>
                </c:pt>
                <c:pt idx="106">
                  <c:v>-1.2046948370330567E-3</c:v>
                </c:pt>
                <c:pt idx="107">
                  <c:v>-1.0840489085765061E-3</c:v>
                </c:pt>
                <c:pt idx="108">
                  <c:v>-9.5671945811573672E-4</c:v>
                </c:pt>
                <c:pt idx="109">
                  <c:v>-8.2349151405418017E-4</c:v>
                </c:pt>
                <c:pt idx="110">
                  <c:v>-6.851864709697664E-4</c:v>
                </c:pt>
                <c:pt idx="111">
                  <c:v>-5.4265702544419492E-4</c:v>
                </c:pt>
                <c:pt idx="112">
                  <c:v>-3.9678191890499422E-4</c:v>
                </c:pt>
                <c:pt idx="113">
                  <c:v>-2.4846051989236385E-4</c:v>
                </c:pt>
                <c:pt idx="114">
                  <c:v>-9.8607279153090048E-5</c:v>
                </c:pt>
                <c:pt idx="115">
                  <c:v>5.1853908252410245E-5</c:v>
                </c:pt>
                <c:pt idx="116">
                  <c:v>2.0199539907035679E-4</c:v>
                </c:pt>
                <c:pt idx="117">
                  <c:v>3.5089152108274833E-4</c:v>
                </c:pt>
                <c:pt idx="118">
                  <c:v>4.9762428018439999E-4</c:v>
                </c:pt>
                <c:pt idx="119">
                  <c:v>6.4128902012184339E-4</c:v>
                </c:pt>
                <c:pt idx="120">
                  <c:v>7.809999999999999E-4</c:v>
                </c:pt>
                <c:pt idx="121">
                  <c:v>9.1589585516930225E-4</c:v>
                </c:pt>
                <c:pt idx="122">
                  <c:v>1.0451449078252078E-3</c:v>
                </c:pt>
                <c:pt idx="123">
                  <c:v>1.1679502945784192E-3</c:v>
                </c:pt>
                <c:pt idx="124">
                  <c:v>1.2835548793826729E-3</c:v>
                </c:pt>
                <c:pt idx="125">
                  <c:v>1.3912459215302227E-3</c:v>
                </c:pt>
                <c:pt idx="126">
                  <c:v>1.490359469935321E-3</c:v>
                </c:pt>
                <c:pt idx="127">
                  <c:v>1.5802844566134581E-3</c:v>
                </c:pt>
                <c:pt idx="128">
                  <c:v>1.6604664641186619E-3</c:v>
                </c:pt>
                <c:pt idx="129">
                  <c:v>1.7304111437114458E-3</c:v>
                </c:pt>
                <c:pt idx="130">
                  <c:v>1.7896872631831524E-3</c:v>
                </c:pt>
                <c:pt idx="131">
                  <c:v>1.8379293655459276E-3</c:v>
                </c:pt>
                <c:pt idx="132">
                  <c:v>1.8748400221965797E-3</c:v>
                </c:pt>
                <c:pt idx="133">
                  <c:v>1.9001916666628177E-3</c:v>
                </c:pt>
                <c:pt idx="134">
                  <c:v>1.91382799762623E-3</c:v>
                </c:pt>
                <c:pt idx="135">
                  <c:v>1.9156649425718872E-3</c:v>
                </c:pt>
                <c:pt idx="136">
                  <c:v>1.9056911761233526E-3</c:v>
                </c:pt>
                <c:pt idx="137">
                  <c:v>1.8839681898673961E-3</c:v>
                </c:pt>
                <c:pt idx="138">
                  <c:v>1.8506299132379121E-3</c:v>
                </c:pt>
                <c:pt idx="139">
                  <c:v>1.8058818877964202E-3</c:v>
                </c:pt>
                <c:pt idx="140">
                  <c:v>1.7500000000000005E-3</c:v>
                </c:pt>
                <c:pt idx="141">
                  <c:v>1.6833287802695269E-3</c:v>
                </c:pt>
                <c:pt idx="142">
                  <c:v>1.606279278845072E-3</c:v>
                </c:pt>
                <c:pt idx="143">
                  <c:v>1.5193265315244708E-3</c:v>
                </c:pt>
                <c:pt idx="144">
                  <c:v>1.4230066309096853E-3</c:v>
                </c:pt>
                <c:pt idx="145">
                  <c:v>1.3179134212176165E-3</c:v>
                </c:pt>
                <c:pt idx="146">
                  <c:v>1.2046948370330569E-3</c:v>
                </c:pt>
                <c:pt idx="147">
                  <c:v>1.0840489085765063E-3</c:v>
                </c:pt>
                <c:pt idx="148">
                  <c:v>9.5671945811573694E-4</c:v>
                </c:pt>
                <c:pt idx="149">
                  <c:v>8.2349151405418039E-4</c:v>
                </c:pt>
                <c:pt idx="150">
                  <c:v>6.8518647096976336E-4</c:v>
                </c:pt>
                <c:pt idx="151">
                  <c:v>5.426570254441985E-4</c:v>
                </c:pt>
                <c:pt idx="152">
                  <c:v>3.9678191890499449E-4</c:v>
                </c:pt>
                <c:pt idx="153">
                  <c:v>2.4846051989236407E-4</c:v>
                </c:pt>
                <c:pt idx="154">
                  <c:v>9.860727915309368E-5</c:v>
                </c:pt>
                <c:pt idx="155">
                  <c:v>-5.1853908252410015E-5</c:v>
                </c:pt>
                <c:pt idx="156">
                  <c:v>-2.0199539907035657E-4</c:v>
                </c:pt>
                <c:pt idx="157">
                  <c:v>-3.5089152108275142E-4</c:v>
                </c:pt>
                <c:pt idx="158">
                  <c:v>-4.9762428018439977E-4</c:v>
                </c:pt>
                <c:pt idx="159">
                  <c:v>-6.4128902012184318E-4</c:v>
                </c:pt>
                <c:pt idx="160">
                  <c:v>-7.8099999999999968E-4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14688"/>
        <c:axId val="133716608"/>
      </c:scatterChart>
      <c:valAx>
        <c:axId val="133714688"/>
        <c:scaling>
          <c:orientation val="minMax"/>
          <c:max val="0.16000000000000003"/>
        </c:scaling>
        <c:delete val="0"/>
        <c:axPos val="b"/>
        <c:numFmt formatCode="General" sourceLinked="1"/>
        <c:majorTickMark val="out"/>
        <c:minorTickMark val="none"/>
        <c:tickLblPos val="nextTo"/>
        <c:crossAx val="133716608"/>
        <c:crosses val="autoZero"/>
        <c:crossBetween val="midCat"/>
        <c:majorUnit val="1.0000000000000002E-2"/>
      </c:valAx>
      <c:valAx>
        <c:axId val="133716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14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'Von Mises'!$K$28</c:f>
              <c:strCache>
                <c:ptCount val="1"/>
                <c:pt idx="0">
                  <c:v>Von Mises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'Von Mises'!$F$29:$F$129</c:f>
              <c:numCache>
                <c:formatCode>General</c:formatCode>
                <c:ptCount val="101"/>
                <c:pt idx="0">
                  <c:v>0</c:v>
                </c:pt>
                <c:pt idx="1">
                  <c:v>1.4119781836945211E-3</c:v>
                </c:pt>
                <c:pt idx="2">
                  <c:v>2.8239563673890422E-3</c:v>
                </c:pt>
                <c:pt idx="3">
                  <c:v>4.2359345510835636E-3</c:v>
                </c:pt>
                <c:pt idx="4">
                  <c:v>5.6479127347780845E-3</c:v>
                </c:pt>
                <c:pt idx="5">
                  <c:v>7.0598909184726054E-3</c:v>
                </c:pt>
                <c:pt idx="6">
                  <c:v>8.4718691021671271E-3</c:v>
                </c:pt>
                <c:pt idx="7">
                  <c:v>9.883847285861648E-3</c:v>
                </c:pt>
                <c:pt idx="8">
                  <c:v>1.1295825469556169E-2</c:v>
                </c:pt>
                <c:pt idx="9">
                  <c:v>1.270780365325069E-2</c:v>
                </c:pt>
                <c:pt idx="10">
                  <c:v>1.4119781836945211E-2</c:v>
                </c:pt>
                <c:pt idx="11">
                  <c:v>1.5531760020639732E-2</c:v>
                </c:pt>
                <c:pt idx="12">
                  <c:v>1.6943738204334254E-2</c:v>
                </c:pt>
                <c:pt idx="13">
                  <c:v>1.8355716388028773E-2</c:v>
                </c:pt>
                <c:pt idx="14">
                  <c:v>1.9767694571723296E-2</c:v>
                </c:pt>
                <c:pt idx="15">
                  <c:v>2.1179672755417815E-2</c:v>
                </c:pt>
                <c:pt idx="16">
                  <c:v>2.2591650939112338E-2</c:v>
                </c:pt>
                <c:pt idx="17">
                  <c:v>2.400362912280686E-2</c:v>
                </c:pt>
                <c:pt idx="18">
                  <c:v>2.541560730650138E-2</c:v>
                </c:pt>
                <c:pt idx="19">
                  <c:v>2.6827585490195902E-2</c:v>
                </c:pt>
                <c:pt idx="20">
                  <c:v>2.8239563673890421E-2</c:v>
                </c:pt>
                <c:pt idx="21">
                  <c:v>2.9651541857584944E-2</c:v>
                </c:pt>
                <c:pt idx="22">
                  <c:v>3.1063520041279463E-2</c:v>
                </c:pt>
                <c:pt idx="23">
                  <c:v>3.2475498224973982E-2</c:v>
                </c:pt>
                <c:pt idx="24">
                  <c:v>3.3887476408668508E-2</c:v>
                </c:pt>
                <c:pt idx="25">
                  <c:v>3.5299454592363028E-2</c:v>
                </c:pt>
                <c:pt idx="26">
                  <c:v>3.6711432776057547E-2</c:v>
                </c:pt>
                <c:pt idx="27">
                  <c:v>3.8123410959752073E-2</c:v>
                </c:pt>
                <c:pt idx="28">
                  <c:v>3.9535389143446592E-2</c:v>
                </c:pt>
                <c:pt idx="29">
                  <c:v>4.0947367327141111E-2</c:v>
                </c:pt>
                <c:pt idx="30">
                  <c:v>4.235934551083563E-2</c:v>
                </c:pt>
                <c:pt idx="31">
                  <c:v>4.3771323694530156E-2</c:v>
                </c:pt>
                <c:pt idx="32">
                  <c:v>4.5183301878224676E-2</c:v>
                </c:pt>
                <c:pt idx="33">
                  <c:v>4.6595280061919195E-2</c:v>
                </c:pt>
                <c:pt idx="34">
                  <c:v>4.8007258245613721E-2</c:v>
                </c:pt>
                <c:pt idx="35">
                  <c:v>4.941923642930824E-2</c:v>
                </c:pt>
                <c:pt idx="36">
                  <c:v>5.0831214613002759E-2</c:v>
                </c:pt>
                <c:pt idx="37">
                  <c:v>5.2243192796697278E-2</c:v>
                </c:pt>
                <c:pt idx="38">
                  <c:v>5.3655170980391804E-2</c:v>
                </c:pt>
                <c:pt idx="39">
                  <c:v>5.5067149164086324E-2</c:v>
                </c:pt>
                <c:pt idx="40">
                  <c:v>5.6479127347780843E-2</c:v>
                </c:pt>
                <c:pt idx="41">
                  <c:v>5.7891105531475369E-2</c:v>
                </c:pt>
                <c:pt idx="42">
                  <c:v>5.9303083715169888E-2</c:v>
                </c:pt>
                <c:pt idx="43">
                  <c:v>6.0715061898864407E-2</c:v>
                </c:pt>
                <c:pt idx="44">
                  <c:v>6.2127040082558926E-2</c:v>
                </c:pt>
                <c:pt idx="45">
                  <c:v>6.3539018266253453E-2</c:v>
                </c:pt>
                <c:pt idx="46">
                  <c:v>6.4950996449947965E-2</c:v>
                </c:pt>
                <c:pt idx="47">
                  <c:v>6.6362974633642491E-2</c:v>
                </c:pt>
                <c:pt idx="48">
                  <c:v>6.7774952817337017E-2</c:v>
                </c:pt>
                <c:pt idx="49">
                  <c:v>6.9186931001031529E-2</c:v>
                </c:pt>
                <c:pt idx="50">
                  <c:v>7.0598909184726055E-2</c:v>
                </c:pt>
                <c:pt idx="51">
                  <c:v>7.2010887368420581E-2</c:v>
                </c:pt>
                <c:pt idx="52">
                  <c:v>7.3422865552115094E-2</c:v>
                </c:pt>
                <c:pt idx="53">
                  <c:v>7.483484373580962E-2</c:v>
                </c:pt>
                <c:pt idx="54">
                  <c:v>7.6246821919504146E-2</c:v>
                </c:pt>
                <c:pt idx="55">
                  <c:v>7.7658800103198658E-2</c:v>
                </c:pt>
                <c:pt idx="56">
                  <c:v>7.9070778286893184E-2</c:v>
                </c:pt>
                <c:pt idx="57">
                  <c:v>8.048275647058771E-2</c:v>
                </c:pt>
                <c:pt idx="58">
                  <c:v>8.1894734654282222E-2</c:v>
                </c:pt>
                <c:pt idx="59">
                  <c:v>8.3306712837976749E-2</c:v>
                </c:pt>
                <c:pt idx="60">
                  <c:v>8.4718691021671261E-2</c:v>
                </c:pt>
                <c:pt idx="61">
                  <c:v>8.6130669205365787E-2</c:v>
                </c:pt>
                <c:pt idx="62">
                  <c:v>8.7542647389060313E-2</c:v>
                </c:pt>
                <c:pt idx="63">
                  <c:v>8.8954625572754825E-2</c:v>
                </c:pt>
                <c:pt idx="64">
                  <c:v>9.0366603756449351E-2</c:v>
                </c:pt>
                <c:pt idx="65">
                  <c:v>9.1778581940143877E-2</c:v>
                </c:pt>
                <c:pt idx="66">
                  <c:v>9.319056012383839E-2</c:v>
                </c:pt>
                <c:pt idx="67">
                  <c:v>9.4602538307532916E-2</c:v>
                </c:pt>
                <c:pt idx="68">
                  <c:v>9.6014516491227442E-2</c:v>
                </c:pt>
                <c:pt idx="69">
                  <c:v>9.7426494674921954E-2</c:v>
                </c:pt>
                <c:pt idx="70">
                  <c:v>9.883847285861648E-2</c:v>
                </c:pt>
                <c:pt idx="71">
                  <c:v>0.10025045104231099</c:v>
                </c:pt>
                <c:pt idx="72">
                  <c:v>0.10166242922600552</c:v>
                </c:pt>
                <c:pt idx="73">
                  <c:v>0.10307440740970004</c:v>
                </c:pt>
                <c:pt idx="74">
                  <c:v>0.10448638559339456</c:v>
                </c:pt>
                <c:pt idx="75">
                  <c:v>0.10589836377708908</c:v>
                </c:pt>
                <c:pt idx="76">
                  <c:v>0.10731034196078361</c:v>
                </c:pt>
                <c:pt idx="77">
                  <c:v>0.10872232014447812</c:v>
                </c:pt>
                <c:pt idx="78">
                  <c:v>0.11013429832817265</c:v>
                </c:pt>
                <c:pt idx="79">
                  <c:v>0.11154627651186717</c:v>
                </c:pt>
                <c:pt idx="80">
                  <c:v>0.11295825469556169</c:v>
                </c:pt>
                <c:pt idx="81">
                  <c:v>0.11437023287925621</c:v>
                </c:pt>
                <c:pt idx="82">
                  <c:v>0.11578221106295074</c:v>
                </c:pt>
                <c:pt idx="83">
                  <c:v>0.11719418924664525</c:v>
                </c:pt>
                <c:pt idx="84">
                  <c:v>0.11860616743033978</c:v>
                </c:pt>
                <c:pt idx="85">
                  <c:v>0.12001814561403429</c:v>
                </c:pt>
                <c:pt idx="86">
                  <c:v>0.12143012379772881</c:v>
                </c:pt>
                <c:pt idx="87">
                  <c:v>0.12284210198142334</c:v>
                </c:pt>
                <c:pt idx="88">
                  <c:v>0.12425408016511785</c:v>
                </c:pt>
                <c:pt idx="89">
                  <c:v>0.12566605834881239</c:v>
                </c:pt>
                <c:pt idx="90">
                  <c:v>0.12707803653250691</c:v>
                </c:pt>
                <c:pt idx="91">
                  <c:v>0.12849001471620142</c:v>
                </c:pt>
                <c:pt idx="92">
                  <c:v>0.12990199289989593</c:v>
                </c:pt>
                <c:pt idx="93">
                  <c:v>0.13131397108359047</c:v>
                </c:pt>
                <c:pt idx="94">
                  <c:v>0.13272594926728498</c:v>
                </c:pt>
                <c:pt idx="95">
                  <c:v>0.13413792745097949</c:v>
                </c:pt>
                <c:pt idx="96">
                  <c:v>0.13554990563467403</c:v>
                </c:pt>
                <c:pt idx="97">
                  <c:v>0.13696188381836855</c:v>
                </c:pt>
                <c:pt idx="98">
                  <c:v>0.13837386200206306</c:v>
                </c:pt>
                <c:pt idx="99">
                  <c:v>0.1397858401857576</c:v>
                </c:pt>
                <c:pt idx="100">
                  <c:v>0.14119781836945211</c:v>
                </c:pt>
              </c:numCache>
            </c:numRef>
          </c:xVal>
          <c:yVal>
            <c:numRef>
              <c:f>'Von Mises'!$W$29:$W$129</c:f>
              <c:numCache>
                <c:formatCode>General</c:formatCode>
                <c:ptCount val="101"/>
                <c:pt idx="0">
                  <c:v>2.0233402185495142E-3</c:v>
                </c:pt>
                <c:pt idx="1">
                  <c:v>2.4449973792869469E-3</c:v>
                </c:pt>
                <c:pt idx="2">
                  <c:v>2.8539342572083052E-3</c:v>
                </c:pt>
                <c:pt idx="3">
                  <c:v>3.2467421127149471E-3</c:v>
                </c:pt>
                <c:pt idx="4">
                  <c:v>3.6205228665336341E-3</c:v>
                </c:pt>
                <c:pt idx="5">
                  <c:v>3.9726931399204947E-3</c:v>
                </c:pt>
                <c:pt idx="6">
                  <c:v>4.3009073319740443E-3</c:v>
                </c:pt>
                <c:pt idx="7">
                  <c:v>4.6030272826924779E-3</c:v>
                </c:pt>
                <c:pt idx="8">
                  <c:v>4.8771120072590556E-3</c:v>
                </c:pt>
                <c:pt idx="9">
                  <c:v>5.1214165712568501E-3</c:v>
                </c:pt>
                <c:pt idx="10">
                  <c:v>5.3343951503427248E-3</c:v>
                </c:pt>
                <c:pt idx="11">
                  <c:v>5.5147058418359507E-3</c:v>
                </c:pt>
                <c:pt idx="12">
                  <c:v>5.6612159512626908E-3</c:v>
                </c:pt>
                <c:pt idx="13">
                  <c:v>5.773007043886386E-3</c:v>
                </c:pt>
                <c:pt idx="14">
                  <c:v>5.8493793475291869E-3</c:v>
                </c:pt>
                <c:pt idx="15">
                  <c:v>5.8898552577135417E-3</c:v>
                </c:pt>
                <c:pt idx="16">
                  <c:v>5.8941817941571498E-3</c:v>
                </c:pt>
                <c:pt idx="17">
                  <c:v>5.8623319209738425E-3</c:v>
                </c:pt>
                <c:pt idx="18">
                  <c:v>5.794504688501163E-3</c:v>
                </c:pt>
                <c:pt idx="19">
                  <c:v>5.6911241924219912E-3</c:v>
                </c:pt>
                <c:pt idx="20">
                  <c:v>5.5528373828161049E-3</c:v>
                </c:pt>
                <c:pt idx="21">
                  <c:v>5.3805107987327707E-3</c:v>
                </c:pt>
                <c:pt idx="22">
                  <c:v>5.1752263617674604E-3</c:v>
                </c:pt>
                <c:pt idx="23">
                  <c:v>4.9382764496859917E-3</c:v>
                </c:pt>
                <c:pt idx="24">
                  <c:v>4.6711586156870178E-3</c:v>
                </c:pt>
                <c:pt idx="25">
                  <c:v>4.3755705749111895E-3</c:v>
                </c:pt>
                <c:pt idx="26">
                  <c:v>4.0534065626053242E-3</c:v>
                </c:pt>
                <c:pt idx="27">
                  <c:v>3.7067571372816823E-3</c:v>
                </c:pt>
                <c:pt idx="28">
                  <c:v>3.3379165820387933E-3</c:v>
                </c:pt>
                <c:pt idx="29">
                  <c:v>2.9494068799770096E-3</c:v>
                </c:pt>
                <c:pt idx="30">
                  <c:v>2.5440395083410187E-3</c:v>
                </c:pt>
                <c:pt idx="31">
                  <c:v>2.1250713206903034E-3</c:v>
                </c:pt>
                <c:pt idx="32">
                  <c:v>1.6966268279055567E-3</c:v>
                </c:pt>
                <c:pt idx="33">
                  <c:v>1.2650289764421061E-3</c:v>
                </c:pt>
                <c:pt idx="34">
                  <c:v>8.4419777818885502E-4</c:v>
                </c:pt>
                <c:pt idx="35">
                  <c:v>4.873537556889694E-4</c:v>
                </c:pt>
                <c:pt idx="36">
                  <c:v>4.3189074709513786E-4</c:v>
                </c:pt>
                <c:pt idx="37">
                  <c:v>7.489813671454897E-4</c:v>
                </c:pt>
                <c:pt idx="38">
                  <c:v>1.1625936757689791E-3</c:v>
                </c:pt>
                <c:pt idx="39">
                  <c:v>1.5934284001577011E-3</c:v>
                </c:pt>
                <c:pt idx="40">
                  <c:v>2.0233402185495138E-3</c:v>
                </c:pt>
                <c:pt idx="41">
                  <c:v>2.4449973792869486E-3</c:v>
                </c:pt>
                <c:pt idx="42">
                  <c:v>2.8539342572083039E-3</c:v>
                </c:pt>
                <c:pt idx="43">
                  <c:v>3.2467421127149467E-3</c:v>
                </c:pt>
                <c:pt idx="44">
                  <c:v>3.6205228665336345E-3</c:v>
                </c:pt>
                <c:pt idx="45">
                  <c:v>3.9726931399204947E-3</c:v>
                </c:pt>
                <c:pt idx="46">
                  <c:v>4.3009073319740425E-3</c:v>
                </c:pt>
                <c:pt idx="47">
                  <c:v>4.6030272826924779E-3</c:v>
                </c:pt>
                <c:pt idx="48">
                  <c:v>4.8771120072590574E-3</c:v>
                </c:pt>
                <c:pt idx="49">
                  <c:v>5.1214165712568501E-3</c:v>
                </c:pt>
                <c:pt idx="50">
                  <c:v>5.3343951503427248E-3</c:v>
                </c:pt>
                <c:pt idx="51">
                  <c:v>5.5147058418359499E-3</c:v>
                </c:pt>
                <c:pt idx="52">
                  <c:v>5.66121595126269E-3</c:v>
                </c:pt>
                <c:pt idx="53">
                  <c:v>5.773007043886386E-3</c:v>
                </c:pt>
                <c:pt idx="54">
                  <c:v>5.8493793475291869E-3</c:v>
                </c:pt>
                <c:pt idx="55">
                  <c:v>5.8898552577135417E-3</c:v>
                </c:pt>
                <c:pt idx="56">
                  <c:v>5.8941817941571498E-3</c:v>
                </c:pt>
                <c:pt idx="57">
                  <c:v>5.8623319209738425E-3</c:v>
                </c:pt>
                <c:pt idx="58">
                  <c:v>5.794504688501163E-3</c:v>
                </c:pt>
                <c:pt idx="59">
                  <c:v>5.6911241924219921E-3</c:v>
                </c:pt>
                <c:pt idx="60">
                  <c:v>5.5528373828161049E-3</c:v>
                </c:pt>
                <c:pt idx="61">
                  <c:v>5.3805107987327698E-3</c:v>
                </c:pt>
                <c:pt idx="62">
                  <c:v>5.1752263617674621E-3</c:v>
                </c:pt>
                <c:pt idx="63">
                  <c:v>4.9382764496859934E-3</c:v>
                </c:pt>
                <c:pt idx="64">
                  <c:v>4.6711586156870186E-3</c:v>
                </c:pt>
                <c:pt idx="65">
                  <c:v>4.3755705749111895E-3</c:v>
                </c:pt>
                <c:pt idx="66">
                  <c:v>4.053406562605325E-3</c:v>
                </c:pt>
                <c:pt idx="67">
                  <c:v>3.7067571372816836E-3</c:v>
                </c:pt>
                <c:pt idx="68">
                  <c:v>3.3379165820387907E-3</c:v>
                </c:pt>
                <c:pt idx="69">
                  <c:v>2.9494068799770148E-3</c:v>
                </c:pt>
                <c:pt idx="70">
                  <c:v>2.54403950834102E-3</c:v>
                </c:pt>
                <c:pt idx="71">
                  <c:v>2.1250713206903073E-3</c:v>
                </c:pt>
                <c:pt idx="72">
                  <c:v>1.6966268279055572E-3</c:v>
                </c:pt>
                <c:pt idx="73">
                  <c:v>1.2650289764421056E-3</c:v>
                </c:pt>
                <c:pt idx="74">
                  <c:v>8.4419777818886066E-4</c:v>
                </c:pt>
                <c:pt idx="75">
                  <c:v>4.8735375568897043E-4</c:v>
                </c:pt>
                <c:pt idx="76">
                  <c:v>4.3189074709513764E-4</c:v>
                </c:pt>
                <c:pt idx="77">
                  <c:v>7.4898136714548493E-4</c:v>
                </c:pt>
                <c:pt idx="78">
                  <c:v>1.1625936757689785E-3</c:v>
                </c:pt>
                <c:pt idx="79">
                  <c:v>1.5934284001577013E-3</c:v>
                </c:pt>
                <c:pt idx="80">
                  <c:v>2.0233402185495129E-3</c:v>
                </c:pt>
                <c:pt idx="81">
                  <c:v>2.4449973792869482E-3</c:v>
                </c:pt>
                <c:pt idx="82">
                  <c:v>2.8539342572083096E-3</c:v>
                </c:pt>
                <c:pt idx="83">
                  <c:v>3.2467421127149445E-3</c:v>
                </c:pt>
                <c:pt idx="84">
                  <c:v>3.6205228665336332E-3</c:v>
                </c:pt>
                <c:pt idx="85">
                  <c:v>3.9726931399204904E-3</c:v>
                </c:pt>
                <c:pt idx="86">
                  <c:v>4.3009073319740425E-3</c:v>
                </c:pt>
                <c:pt idx="87">
                  <c:v>4.6030272826924779E-3</c:v>
                </c:pt>
                <c:pt idx="88">
                  <c:v>4.8771120072590556E-3</c:v>
                </c:pt>
                <c:pt idx="89">
                  <c:v>5.1214165712568536E-3</c:v>
                </c:pt>
                <c:pt idx="90">
                  <c:v>5.3343951503427231E-3</c:v>
                </c:pt>
                <c:pt idx="91">
                  <c:v>5.514705841835949E-3</c:v>
                </c:pt>
                <c:pt idx="92">
                  <c:v>5.6612159512626882E-3</c:v>
                </c:pt>
                <c:pt idx="93">
                  <c:v>5.773007043886386E-3</c:v>
                </c:pt>
                <c:pt idx="94">
                  <c:v>5.8493793475291869E-3</c:v>
                </c:pt>
                <c:pt idx="95">
                  <c:v>5.8898552577135417E-3</c:v>
                </c:pt>
                <c:pt idx="96">
                  <c:v>5.8941817941571498E-3</c:v>
                </c:pt>
                <c:pt idx="97">
                  <c:v>5.8623319209738425E-3</c:v>
                </c:pt>
                <c:pt idx="98">
                  <c:v>5.7945046885011639E-3</c:v>
                </c:pt>
                <c:pt idx="99">
                  <c:v>5.6911241924219921E-3</c:v>
                </c:pt>
                <c:pt idx="100">
                  <c:v>5.5528373828161049E-3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673856"/>
        <c:axId val="147675392"/>
      </c:scatterChart>
      <c:valAx>
        <c:axId val="14767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675392"/>
        <c:crosses val="autoZero"/>
        <c:crossBetween val="midCat"/>
      </c:valAx>
      <c:valAx>
        <c:axId val="14767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673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25</xdr:row>
      <xdr:rowOff>185737</xdr:rowOff>
    </xdr:from>
    <xdr:to>
      <xdr:col>34</xdr:col>
      <xdr:colOff>600075</xdr:colOff>
      <xdr:row>43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152400</xdr:colOff>
      <xdr:row>47</xdr:row>
      <xdr:rowOff>152400</xdr:rowOff>
    </xdr:from>
    <xdr:to>
      <xdr:col>36</xdr:col>
      <xdr:colOff>76200</xdr:colOff>
      <xdr:row>65</xdr:row>
      <xdr:rowOff>90488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47625</xdr:colOff>
      <xdr:row>76</xdr:row>
      <xdr:rowOff>152400</xdr:rowOff>
    </xdr:from>
    <xdr:to>
      <xdr:col>35</xdr:col>
      <xdr:colOff>581025</xdr:colOff>
      <xdr:row>94</xdr:row>
      <xdr:rowOff>90488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85725</xdr:colOff>
      <xdr:row>98</xdr:row>
      <xdr:rowOff>71438</xdr:rowOff>
    </xdr:from>
    <xdr:to>
      <xdr:col>36</xdr:col>
      <xdr:colOff>9525</xdr:colOff>
      <xdr:row>116</xdr:row>
      <xdr:rowOff>9526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X189"/>
  <sheetViews>
    <sheetView tabSelected="1" workbookViewId="0">
      <selection activeCell="Q10" sqref="Q10"/>
    </sheetView>
  </sheetViews>
  <sheetFormatPr defaultRowHeight="15" x14ac:dyDescent="0.25"/>
  <cols>
    <col min="6" max="6" width="10.85546875" bestFit="1" customWidth="1"/>
    <col min="8" max="8" width="9.7109375" customWidth="1"/>
    <col min="9" max="9" width="10.42578125" bestFit="1" customWidth="1"/>
    <col min="11" max="11" width="10.5703125" bestFit="1" customWidth="1"/>
    <col min="14" max="14" width="10.85546875" bestFit="1" customWidth="1"/>
    <col min="16" max="16" width="10.7109375" customWidth="1"/>
    <col min="17" max="17" width="15.42578125" customWidth="1"/>
    <col min="18" max="18" width="11" bestFit="1" customWidth="1"/>
    <col min="19" max="19" width="12.5703125" customWidth="1"/>
  </cols>
  <sheetData>
    <row r="2" spans="6:18" x14ac:dyDescent="0.25"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</row>
    <row r="3" spans="6:18" x14ac:dyDescent="0.25">
      <c r="F3" t="s">
        <v>13</v>
      </c>
      <c r="G3" s="2">
        <v>-1.23E-3</v>
      </c>
      <c r="H3" s="2">
        <v>4.1999999999999997E-3</v>
      </c>
      <c r="I3" s="2">
        <v>-4.3100000000000001E-4</v>
      </c>
      <c r="J3" s="2">
        <v>1.1299999999999999E-3</v>
      </c>
      <c r="K3" s="2">
        <v>9.1199999999999994E-5</v>
      </c>
      <c r="L3" s="2">
        <v>1.5100000000000001E-4</v>
      </c>
      <c r="M3" s="2">
        <v>-4.3600000000000003E-4</v>
      </c>
      <c r="N3" s="2">
        <v>1.4599999999999999E-3</v>
      </c>
      <c r="O3" s="2">
        <v>-3.4900000000000003E-4</v>
      </c>
      <c r="P3" s="2">
        <v>7.8799999999999996E-4</v>
      </c>
      <c r="Q3" s="2">
        <v>-7.8100000000000001E-4</v>
      </c>
      <c r="R3" s="2">
        <v>1.75E-3</v>
      </c>
    </row>
    <row r="15" spans="6:18" x14ac:dyDescent="0.25">
      <c r="F15" s="1" t="s">
        <v>8</v>
      </c>
      <c r="G15" s="1" t="s">
        <v>0</v>
      </c>
      <c r="H15" s="1" t="s">
        <v>1</v>
      </c>
      <c r="I15" s="1" t="s">
        <v>2</v>
      </c>
      <c r="J15" s="1" t="s">
        <v>3</v>
      </c>
      <c r="K15" s="1" t="s">
        <v>4</v>
      </c>
      <c r="N15" s="1" t="s">
        <v>8</v>
      </c>
      <c r="O15" s="1" t="s">
        <v>0</v>
      </c>
      <c r="P15" s="1" t="s">
        <v>1</v>
      </c>
      <c r="Q15" s="1" t="s">
        <v>2</v>
      </c>
      <c r="R15" s="1" t="s">
        <v>4</v>
      </c>
    </row>
    <row r="16" spans="6:18" x14ac:dyDescent="0.25">
      <c r="F16" s="1" t="s">
        <v>5</v>
      </c>
      <c r="G16" s="1">
        <v>-6.1600000000000001E-4</v>
      </c>
      <c r="H16" s="1">
        <v>2.124E-3</v>
      </c>
      <c r="I16" s="1">
        <v>2.212E-3</v>
      </c>
      <c r="J16" s="1">
        <v>-73.816430999999994</v>
      </c>
      <c r="K16" s="1">
        <v>-1.28834</v>
      </c>
      <c r="N16" s="1" t="s">
        <v>5</v>
      </c>
      <c r="O16" s="3">
        <f>G3</f>
        <v>-1.23E-3</v>
      </c>
      <c r="P16" s="3">
        <f>H3</f>
        <v>4.1999999999999997E-3</v>
      </c>
      <c r="Q16" s="1">
        <f>SQRT(O16^2+P16^2)</f>
        <v>4.3764026322997288E-3</v>
      </c>
      <c r="R16" s="1">
        <f>ATAN(P16/O16)</f>
        <v>-1.2859054261426246</v>
      </c>
    </row>
    <row r="17" spans="4:23" x14ac:dyDescent="0.25">
      <c r="F17" s="1" t="s">
        <v>6</v>
      </c>
      <c r="G17" s="1">
        <v>-2.7049999999999999E-3</v>
      </c>
      <c r="H17" s="1">
        <v>1.2094000000000001E-2</v>
      </c>
      <c r="I17" s="1">
        <v>1.2392E-2</v>
      </c>
      <c r="J17" s="1">
        <v>-77.390195000000006</v>
      </c>
      <c r="K17" s="1">
        <v>-1.350714</v>
      </c>
      <c r="N17" s="1" t="s">
        <v>6</v>
      </c>
      <c r="O17" s="3">
        <f>I3</f>
        <v>-4.3100000000000001E-4</v>
      </c>
      <c r="P17" s="3">
        <f>J3</f>
        <v>1.1299999999999999E-3</v>
      </c>
      <c r="Q17" s="1">
        <f t="shared" ref="Q17:Q21" si="0">SQRT(O17^2+P17^2)</f>
        <v>1.2094052257204777E-3</v>
      </c>
      <c r="R17" s="1">
        <f t="shared" ref="R17:R21" si="1">ATAN(P17/O17)</f>
        <v>-1.2064126311801178</v>
      </c>
    </row>
    <row r="18" spans="4:23" x14ac:dyDescent="0.25">
      <c r="F18" s="1" t="s">
        <v>7</v>
      </c>
      <c r="G18" s="1">
        <v>1.25E-3</v>
      </c>
      <c r="H18" s="1">
        <v>-4.79E-3</v>
      </c>
      <c r="I18" s="1">
        <v>4.9500000000000004E-3</v>
      </c>
      <c r="J18" s="1">
        <v>-75.378754999999998</v>
      </c>
      <c r="K18" s="1">
        <v>-1.315607</v>
      </c>
      <c r="N18" s="1" t="s">
        <v>26</v>
      </c>
      <c r="O18" s="2">
        <f>K3</f>
        <v>9.1199999999999994E-5</v>
      </c>
      <c r="P18" s="2">
        <f>L3</f>
        <v>1.5100000000000001E-4</v>
      </c>
      <c r="Q18" s="1">
        <f t="shared" si="0"/>
        <v>1.7640419496145777E-4</v>
      </c>
      <c r="R18" s="1">
        <f t="shared" si="1"/>
        <v>1.0274602491438229</v>
      </c>
    </row>
    <row r="19" spans="4:23" x14ac:dyDescent="0.25">
      <c r="F19" s="1"/>
      <c r="G19" s="1"/>
      <c r="H19" s="1"/>
      <c r="I19" s="1"/>
      <c r="J19" s="1"/>
      <c r="K19" s="1"/>
      <c r="N19" s="1" t="s">
        <v>7</v>
      </c>
      <c r="O19" s="3">
        <f>M3</f>
        <v>-4.3600000000000003E-4</v>
      </c>
      <c r="P19" s="3">
        <f>N3</f>
        <v>1.4599999999999999E-3</v>
      </c>
      <c r="Q19" s="1">
        <f t="shared" si="0"/>
        <v>1.5237112587363788E-3</v>
      </c>
      <c r="R19" s="1">
        <f t="shared" si="1"/>
        <v>-1.2805967607217636</v>
      </c>
    </row>
    <row r="20" spans="4:23" x14ac:dyDescent="0.25">
      <c r="F20" s="1" t="s">
        <v>8</v>
      </c>
      <c r="I20" s="1" t="s">
        <v>2</v>
      </c>
      <c r="J20" s="1" t="s">
        <v>3</v>
      </c>
      <c r="K20" s="1" t="s">
        <v>4</v>
      </c>
      <c r="N20" s="1" t="s">
        <v>27</v>
      </c>
      <c r="O20" s="2">
        <f>O3</f>
        <v>-3.4900000000000003E-4</v>
      </c>
      <c r="P20" s="2">
        <f>P3</f>
        <v>7.8799999999999996E-4</v>
      </c>
      <c r="Q20" s="1">
        <f t="shared" si="0"/>
        <v>8.618265486743837E-4</v>
      </c>
      <c r="R20" s="1">
        <f t="shared" si="1"/>
        <v>-1.153867943709767</v>
      </c>
    </row>
    <row r="21" spans="4:23" x14ac:dyDescent="0.25">
      <c r="F21" s="1" t="s">
        <v>5</v>
      </c>
      <c r="I21" s="1">
        <f>SQRT(G16^2+H16^2)</f>
        <v>2.2115225524511387E-3</v>
      </c>
      <c r="J21">
        <f>K21*180/3.1415926</f>
        <v>-73.826846937666502</v>
      </c>
      <c r="K21">
        <f>ATAN(H16/G16)</f>
        <v>-1.2885215334483653</v>
      </c>
      <c r="N21" s="1" t="s">
        <v>28</v>
      </c>
      <c r="O21" s="2">
        <f>Q3</f>
        <v>-7.8100000000000001E-4</v>
      </c>
      <c r="P21" s="2">
        <f>R3</f>
        <v>1.75E-3</v>
      </c>
      <c r="Q21" s="1">
        <f t="shared" si="0"/>
        <v>1.916366614194685E-3</v>
      </c>
      <c r="R21" s="1">
        <f t="shared" si="1"/>
        <v>-1.1510354931795068</v>
      </c>
    </row>
    <row r="22" spans="4:23" x14ac:dyDescent="0.25">
      <c r="F22" s="1" t="s">
        <v>6</v>
      </c>
      <c r="I22" s="1">
        <f t="shared" ref="I22:I23" si="2">SQRT(G17^2+H17^2)</f>
        <v>1.2392814894123126E-2</v>
      </c>
      <c r="J22">
        <f t="shared" ref="J22:J23" si="3">K22*180/3.1415926</f>
        <v>-77.392463113525437</v>
      </c>
      <c r="K22">
        <f t="shared" ref="K22:K23" si="4">ATAN(H17/G17)</f>
        <v>-1.3507532745179138</v>
      </c>
    </row>
    <row r="23" spans="4:23" x14ac:dyDescent="0.25">
      <c r="F23" s="1" t="s">
        <v>7</v>
      </c>
      <c r="I23" s="1">
        <f t="shared" si="2"/>
        <v>4.9504141240910337E-3</v>
      </c>
      <c r="J23">
        <f t="shared" si="3"/>
        <v>-75.374258105360084</v>
      </c>
      <c r="K23">
        <f t="shared" si="4"/>
        <v>-1.3155289527460514</v>
      </c>
    </row>
    <row r="26" spans="4:23" x14ac:dyDescent="0.25">
      <c r="D26">
        <f>1/G26</f>
        <v>0.11295825469556169</v>
      </c>
      <c r="F26" s="1" t="s">
        <v>9</v>
      </c>
      <c r="G26">
        <f>8.852828</f>
        <v>8.8528280000000006</v>
      </c>
      <c r="H26" t="s">
        <v>10</v>
      </c>
      <c r="N26" s="1" t="s">
        <v>9</v>
      </c>
      <c r="O26">
        <f>8.852828</f>
        <v>8.8528280000000006</v>
      </c>
      <c r="P26" t="s">
        <v>10</v>
      </c>
    </row>
    <row r="28" spans="4:23" x14ac:dyDescent="0.25">
      <c r="F28" s="1" t="s">
        <v>11</v>
      </c>
      <c r="G28" s="1" t="s">
        <v>5</v>
      </c>
      <c r="H28" s="1" t="s">
        <v>6</v>
      </c>
      <c r="I28" s="1" t="s">
        <v>7</v>
      </c>
      <c r="K28" s="1" t="s">
        <v>12</v>
      </c>
      <c r="O28" s="1" t="s">
        <v>11</v>
      </c>
      <c r="P28" s="1" t="s">
        <v>5</v>
      </c>
      <c r="Q28" s="1" t="s">
        <v>6</v>
      </c>
      <c r="R28" s="1" t="s">
        <v>26</v>
      </c>
      <c r="S28" s="1" t="s">
        <v>7</v>
      </c>
      <c r="T28" s="1" t="s">
        <v>27</v>
      </c>
      <c r="U28" s="1" t="s">
        <v>28</v>
      </c>
      <c r="W28" s="1" t="s">
        <v>12</v>
      </c>
    </row>
    <row r="29" spans="4:23" x14ac:dyDescent="0.25">
      <c r="E29">
        <v>0</v>
      </c>
      <c r="F29">
        <v>0</v>
      </c>
      <c r="G29">
        <f>$I$16*COS(2*PI()*$G$26*F29+$K$16+PI())</f>
        <v>-6.1651863891439842E-4</v>
      </c>
      <c r="H29">
        <f>$I$17*COS(2*PI()*$G$26*F29+$K$17+PI())</f>
        <v>-2.7052970844259347E-3</v>
      </c>
      <c r="I29">
        <f>$I$18*COS(2*PI()*$G$26*F29+$K$18+2*PI())</f>
        <v>1.2495216130787256E-3</v>
      </c>
      <c r="K29">
        <f t="shared" ref="K29:K60" si="5">SQRT((G29-H29)^2+H29^2+G29^2+6*(I29^2))/SQRT(2)</f>
        <v>3.2733429785825282E-3</v>
      </c>
      <c r="N29">
        <v>0</v>
      </c>
      <c r="O29">
        <v>0</v>
      </c>
      <c r="P29">
        <f>$Q$16*COS(2*PI()*$G$26*O29+$R$16+PI())</f>
        <v>-1.2299999999999991E-3</v>
      </c>
      <c r="Q29">
        <f>$Q$17*COS(2*PI()*$G$26*O29+$R$17+PI())</f>
        <v>-4.3099999999999991E-4</v>
      </c>
      <c r="R29">
        <f>$Q$18*COS(2*PI()*$G$26*O29+$R$18)</f>
        <v>9.1200000000000008E-5</v>
      </c>
      <c r="S29">
        <f>$Q$19*COS(2*PI()*$G$26*O29+$R$19+PI())</f>
        <v>-4.3599999999999981E-4</v>
      </c>
      <c r="T29">
        <f>$Q$20*COS(2*PI()*$G$26*O29+$R$20+PI())</f>
        <v>-3.4899999999999981E-4</v>
      </c>
      <c r="U29">
        <f>$Q$21*COS(2*PI()*$G$26*O29+$R$21+PI())</f>
        <v>-7.8099999999999979E-4</v>
      </c>
      <c r="W29">
        <f>SQRT((P29-Q29)^2+(Q29-R29)^2+(R29-P29)^2+6*(S29^2+T29^2+U29^2))/SQRT(2)</f>
        <v>2.0233402185495142E-3</v>
      </c>
    </row>
    <row r="30" spans="4:23" x14ac:dyDescent="0.25">
      <c r="E30">
        <f>E29+1</f>
        <v>1</v>
      </c>
      <c r="F30">
        <f>$F$29+$D$26/80*E30</f>
        <v>1.4119781836945211E-3</v>
      </c>
      <c r="G30">
        <f t="shared" ref="G30:G93" si="6">$I$16*COS(2*PI()*$G$26*F30+$K$16+PI())</f>
        <v>-7.8129243632451802E-4</v>
      </c>
      <c r="H30">
        <f t="shared" ref="H30:H93" si="7">$I$17*COS(2*PI()*$G$26*F30+$K$17+PI())</f>
        <v>-3.6457711303689824E-3</v>
      </c>
      <c r="I30">
        <f t="shared" ref="I30:I93" si="8">$I$18*COS(2*PI()*$G$26*F30+$K$18+2*PI())</f>
        <v>1.6214650371686671E-3</v>
      </c>
      <c r="K30">
        <f t="shared" si="5"/>
        <v>4.3521371988533885E-3</v>
      </c>
      <c r="N30">
        <f>N29+1</f>
        <v>1</v>
      </c>
      <c r="O30">
        <f>$F$29+$D$26/80*N30</f>
        <v>1.4119781836945211E-3</v>
      </c>
      <c r="P30">
        <f t="shared" ref="P30:P93" si="9">$Q$16*COS(2*PI()*$G$26*O30+$R$16+PI())</f>
        <v>-1.5557365225486953E-3</v>
      </c>
      <c r="Q30">
        <f t="shared" ref="Q30:Q93" si="10">$Q$17*COS(2*PI()*$G$26*O30+$R$17+PI())</f>
        <v>-5.1833014901144284E-4</v>
      </c>
      <c r="R30">
        <f t="shared" ref="R30:R93" si="11">$Q$18*COS(2*PI()*$G$26*O30+$R$18)</f>
        <v>7.9071537381556682E-5</v>
      </c>
      <c r="S30">
        <f t="shared" ref="S30:S93" si="12">$Q$19*COS(2*PI()*$G$26*O30+$R$19+PI())</f>
        <v>-5.4920623727029727E-4</v>
      </c>
      <c r="T30">
        <f t="shared" ref="T30:T93" si="13">$Q$20*COS(2*PI()*$G$26*O30+$R$20+PI())</f>
        <v>-4.0974991690640345E-4</v>
      </c>
      <c r="U30">
        <f t="shared" ref="U30:U93" si="14">$Q$21*COS(2*PI()*$G$26*O30+$R$21+PI())</f>
        <v>-9.1589585516930138E-4</v>
      </c>
      <c r="W30">
        <f t="shared" ref="W30:W93" si="15">SQRT((P30-Q30)^2+(Q30-R30)^2+(R30-P30)^2+6*(S30^2+T30^2+U30^2))/SQRT(2)</f>
        <v>2.4449973792869469E-3</v>
      </c>
    </row>
    <row r="31" spans="4:23" x14ac:dyDescent="0.25">
      <c r="E31">
        <f t="shared" ref="E31:E94" si="16">E30+1</f>
        <v>2</v>
      </c>
      <c r="F31">
        <f t="shared" ref="F31:F94" si="17">$F$29+$D$26/80*E31</f>
        <v>2.8239563673890422E-3</v>
      </c>
      <c r="G31">
        <f t="shared" si="6"/>
        <v>-9.4124930605859829E-4</v>
      </c>
      <c r="H31">
        <f t="shared" si="7"/>
        <v>-4.5637677849513815E-3</v>
      </c>
      <c r="I31">
        <f t="shared" si="8"/>
        <v>1.9834115901126194E-3</v>
      </c>
      <c r="K31">
        <f t="shared" si="5"/>
        <v>5.405557140378498E-3</v>
      </c>
      <c r="N31">
        <f t="shared" ref="N31:N94" si="18">N30+1</f>
        <v>2</v>
      </c>
      <c r="O31">
        <f t="shared" ref="O31:O94" si="19">$F$29+$D$26/80*N31</f>
        <v>2.8239563673890422E-3</v>
      </c>
      <c r="P31">
        <f t="shared" si="9"/>
        <v>-1.8718814121009872E-3</v>
      </c>
      <c r="Q31">
        <f t="shared" si="10"/>
        <v>-6.0246462029196518E-4</v>
      </c>
      <c r="R31">
        <f t="shared" si="11"/>
        <v>6.6455572441201699E-5</v>
      </c>
      <c r="S31">
        <f t="shared" si="12"/>
        <v>-6.5902643545821663E-4</v>
      </c>
      <c r="T31">
        <f t="shared" si="13"/>
        <v>-4.6797358931940469E-4</v>
      </c>
      <c r="U31">
        <f t="shared" si="14"/>
        <v>-1.0451449078252063E-3</v>
      </c>
      <c r="W31">
        <f t="shared" si="15"/>
        <v>2.8539342572083052E-3</v>
      </c>
    </row>
    <row r="32" spans="4:23" x14ac:dyDescent="0.25">
      <c r="E32">
        <f t="shared" si="16"/>
        <v>3</v>
      </c>
      <c r="F32">
        <f t="shared" si="17"/>
        <v>4.2359345510835636E-3</v>
      </c>
      <c r="G32">
        <f t="shared" si="6"/>
        <v>-1.0954030608236703E-3</v>
      </c>
      <c r="H32">
        <f t="shared" si="7"/>
        <v>-5.4536272935327675E-3</v>
      </c>
      <c r="I32">
        <f t="shared" si="8"/>
        <v>2.3331297510522458E-3</v>
      </c>
      <c r="K32">
        <f t="shared" si="5"/>
        <v>6.4263925960242607E-3</v>
      </c>
      <c r="N32">
        <f t="shared" si="18"/>
        <v>3</v>
      </c>
      <c r="O32">
        <f t="shared" si="19"/>
        <v>4.2359345510835636E-3</v>
      </c>
      <c r="P32">
        <f t="shared" si="9"/>
        <v>-2.1764855302839449E-3</v>
      </c>
      <c r="Q32">
        <f t="shared" si="10"/>
        <v>-6.8288469684857161E-4</v>
      </c>
      <c r="R32">
        <f t="shared" si="11"/>
        <v>5.3429886798026382E-5</v>
      </c>
      <c r="S32">
        <f t="shared" si="12"/>
        <v>-7.6478351652300904E-4</v>
      </c>
      <c r="T32">
        <f t="shared" si="13"/>
        <v>-5.2331204893724256E-4</v>
      </c>
      <c r="U32">
        <f t="shared" si="14"/>
        <v>-1.1679502945784197E-3</v>
      </c>
      <c r="W32">
        <f t="shared" si="15"/>
        <v>3.2467421127149471E-3</v>
      </c>
    </row>
    <row r="33" spans="5:23" x14ac:dyDescent="0.25">
      <c r="E33">
        <f t="shared" si="16"/>
        <v>4</v>
      </c>
      <c r="F33">
        <f t="shared" si="17"/>
        <v>5.6479127347780845E-3</v>
      </c>
      <c r="G33">
        <f t="shared" si="6"/>
        <v>-1.2428032914602847E-3</v>
      </c>
      <c r="H33">
        <f t="shared" si="7"/>
        <v>-6.3098633763344208E-3</v>
      </c>
      <c r="I33">
        <f t="shared" si="8"/>
        <v>2.6684633912322673E-3</v>
      </c>
      <c r="K33">
        <f t="shared" si="5"/>
        <v>7.4080434318069604E-3</v>
      </c>
      <c r="N33">
        <f t="shared" si="18"/>
        <v>4</v>
      </c>
      <c r="O33">
        <f t="shared" si="19"/>
        <v>5.6479127347780845E-3</v>
      </c>
      <c r="P33">
        <f t="shared" si="9"/>
        <v>-2.4676708914178162E-3</v>
      </c>
      <c r="Q33">
        <f t="shared" si="10"/>
        <v>-7.5909456216690155E-4</v>
      </c>
      <c r="R33">
        <f t="shared" si="11"/>
        <v>4.0074788135500943E-5</v>
      </c>
      <c r="S33">
        <f t="shared" si="12"/>
        <v>-8.6582545289210964E-4</v>
      </c>
      <c r="T33">
        <f t="shared" si="13"/>
        <v>-5.7542411575446694E-4</v>
      </c>
      <c r="U33">
        <f t="shared" si="14"/>
        <v>-1.2835548793826729E-3</v>
      </c>
      <c r="W33">
        <f t="shared" si="15"/>
        <v>3.6205228665336341E-3</v>
      </c>
    </row>
    <row r="34" spans="5:23" x14ac:dyDescent="0.25">
      <c r="E34">
        <f t="shared" si="16"/>
        <v>5</v>
      </c>
      <c r="F34">
        <f t="shared" si="17"/>
        <v>7.0598909184726054E-3</v>
      </c>
      <c r="G34">
        <f t="shared" si="6"/>
        <v>-1.3825412265310135E-3</v>
      </c>
      <c r="H34">
        <f t="shared" si="7"/>
        <v>-7.1271970531784799E-3</v>
      </c>
      <c r="I34">
        <f t="shared" si="8"/>
        <v>2.9873450672512195E-3</v>
      </c>
      <c r="K34">
        <f t="shared" si="5"/>
        <v>8.3443038040782562E-3</v>
      </c>
      <c r="N34">
        <f t="shared" si="18"/>
        <v>5</v>
      </c>
      <c r="O34">
        <f t="shared" si="19"/>
        <v>7.0598909184726054E-3</v>
      </c>
      <c r="P34">
        <f t="shared" si="9"/>
        <v>-2.7436422409222597E-3</v>
      </c>
      <c r="Q34">
        <f t="shared" si="10"/>
        <v>-8.3062435708491597E-4</v>
      </c>
      <c r="R34">
        <f t="shared" si="11"/>
        <v>2.6472615077900792E-5</v>
      </c>
      <c r="S34">
        <f t="shared" si="12"/>
        <v>-9.6152928742795213E-4</v>
      </c>
      <c r="T34">
        <f t="shared" si="13"/>
        <v>-6.2398850155012979E-4</v>
      </c>
      <c r="U34">
        <f t="shared" si="14"/>
        <v>-1.3912459215302219E-3</v>
      </c>
      <c r="W34">
        <f t="shared" si="15"/>
        <v>3.9726931399204947E-3</v>
      </c>
    </row>
    <row r="35" spans="5:23" x14ac:dyDescent="0.25">
      <c r="E35">
        <f t="shared" si="16"/>
        <v>6</v>
      </c>
      <c r="F35">
        <f t="shared" si="17"/>
        <v>8.4718691021671271E-3</v>
      </c>
      <c r="G35">
        <f t="shared" si="6"/>
        <v>-1.5137553351985697E-3</v>
      </c>
      <c r="H35">
        <f t="shared" si="7"/>
        <v>-7.9005891901561733E-3</v>
      </c>
      <c r="I35">
        <f t="shared" si="8"/>
        <v>3.2878087675375241E-3</v>
      </c>
      <c r="K35">
        <f t="shared" si="5"/>
        <v>9.2293155328189696E-3</v>
      </c>
      <c r="N35">
        <f t="shared" si="18"/>
        <v>6</v>
      </c>
      <c r="O35">
        <f t="shared" si="19"/>
        <v>8.4718691021671271E-3</v>
      </c>
      <c r="P35">
        <f t="shared" si="9"/>
        <v>-3.0026981236577874E-3</v>
      </c>
      <c r="Q35">
        <f t="shared" si="10"/>
        <v>-8.9703307663087416E-4</v>
      </c>
      <c r="R35">
        <f t="shared" si="11"/>
        <v>1.2707229545307581E-5</v>
      </c>
      <c r="S35">
        <f t="shared" si="12"/>
        <v>-1.0513049741658663E-3</v>
      </c>
      <c r="T35">
        <f t="shared" si="13"/>
        <v>-6.6870579073650298E-4</v>
      </c>
      <c r="U35">
        <f t="shared" si="14"/>
        <v>-1.4903594699353221E-3</v>
      </c>
      <c r="W35">
        <f t="shared" si="15"/>
        <v>4.3009073319740443E-3</v>
      </c>
    </row>
    <row r="36" spans="5:23" x14ac:dyDescent="0.25">
      <c r="E36">
        <f t="shared" si="16"/>
        <v>7</v>
      </c>
      <c r="F36">
        <f t="shared" si="17"/>
        <v>9.883847285861648E-3</v>
      </c>
      <c r="G36">
        <f t="shared" si="6"/>
        <v>-1.6356366388498962E-3</v>
      </c>
      <c r="H36">
        <f t="shared" si="7"/>
        <v>-8.6252715675640499E-3</v>
      </c>
      <c r="I36">
        <f t="shared" si="8"/>
        <v>3.5680020334646016E-3</v>
      </c>
      <c r="K36">
        <f t="shared" si="5"/>
        <v>1.0057570390758473E-2</v>
      </c>
      <c r="N36">
        <f t="shared" si="18"/>
        <v>7</v>
      </c>
      <c r="O36">
        <f t="shared" si="19"/>
        <v>9.883847285861648E-3</v>
      </c>
      <c r="P36">
        <f t="shared" si="9"/>
        <v>-3.2432413739625185E-3</v>
      </c>
      <c r="Q36">
        <f t="shared" si="10"/>
        <v>-9.579112889656358E-4</v>
      </c>
      <c r="R36">
        <f t="shared" si="11"/>
        <v>-1.1365002830150714E-6</v>
      </c>
      <c r="S36">
        <f t="shared" si="12"/>
        <v>-1.1345990161436695E-3</v>
      </c>
      <c r="T36">
        <f t="shared" si="13"/>
        <v>-7.0930028635574581E-4</v>
      </c>
      <c r="U36">
        <f t="shared" si="14"/>
        <v>-1.5802844566134564E-3</v>
      </c>
      <c r="W36">
        <f t="shared" si="15"/>
        <v>4.6030272826924779E-3</v>
      </c>
    </row>
    <row r="37" spans="5:23" x14ac:dyDescent="0.25">
      <c r="E37">
        <f t="shared" si="16"/>
        <v>8</v>
      </c>
      <c r="F37">
        <f t="shared" si="17"/>
        <v>1.1295825469556169E-2</v>
      </c>
      <c r="G37">
        <f t="shared" si="6"/>
        <v>-1.7474336987183387E-3</v>
      </c>
      <c r="H37">
        <f t="shared" si="7"/>
        <v>-9.2967762775640461E-3</v>
      </c>
      <c r="I37">
        <f t="shared" si="8"/>
        <v>3.8261973803742971E-3</v>
      </c>
      <c r="K37">
        <f t="shared" si="5"/>
        <v>1.0823928709594442E-2</v>
      </c>
      <c r="N37">
        <f t="shared" si="18"/>
        <v>8</v>
      </c>
      <c r="O37">
        <f t="shared" si="19"/>
        <v>1.1295825469556169E-2</v>
      </c>
      <c r="P37">
        <f t="shared" si="9"/>
        <v>-3.4637889627095707E-3</v>
      </c>
      <c r="Q37">
        <f t="shared" si="10"/>
        <v>-1.0128836596660967E-3</v>
      </c>
      <c r="R37">
        <f t="shared" si="11"/>
        <v>-1.4973223209168241E-5</v>
      </c>
      <c r="S37">
        <f t="shared" si="12"/>
        <v>-1.2108978778944874E-3</v>
      </c>
      <c r="T37">
        <f t="shared" si="13"/>
        <v>-7.4552170984332514E-4</v>
      </c>
      <c r="U37">
        <f t="shared" si="14"/>
        <v>-1.6604664641186619E-3</v>
      </c>
      <c r="W37">
        <f t="shared" si="15"/>
        <v>4.8771120072590556E-3</v>
      </c>
    </row>
    <row r="38" spans="5:23" x14ac:dyDescent="0.25">
      <c r="E38">
        <f t="shared" si="16"/>
        <v>9</v>
      </c>
      <c r="F38">
        <f t="shared" si="17"/>
        <v>1.270780365325069E-2</v>
      </c>
      <c r="G38">
        <f t="shared" si="6"/>
        <v>-1.8484572487535115E-3</v>
      </c>
      <c r="H38">
        <f t="shared" si="7"/>
        <v>-9.9109632703210365E-3</v>
      </c>
      <c r="I38">
        <f t="shared" si="8"/>
        <v>4.0608029480942451E-3</v>
      </c>
      <c r="K38">
        <f t="shared" si="5"/>
        <v>1.152364339073021E-2</v>
      </c>
      <c r="N38">
        <f t="shared" si="18"/>
        <v>9</v>
      </c>
      <c r="O38">
        <f t="shared" si="19"/>
        <v>1.270780365325069E-2</v>
      </c>
      <c r="P38">
        <f t="shared" si="9"/>
        <v>-3.6629811406748091E-3</v>
      </c>
      <c r="Q38">
        <f t="shared" si="10"/>
        <v>-1.0616112657867206E-3</v>
      </c>
      <c r="R38">
        <f t="shared" si="11"/>
        <v>-2.8717631235134915E-5</v>
      </c>
      <c r="S38">
        <f t="shared" si="12"/>
        <v>-1.2797311515636816E-3</v>
      </c>
      <c r="T38">
        <f t="shared" si="13"/>
        <v>-7.7714674407859544E-4</v>
      </c>
      <c r="U38">
        <f t="shared" si="14"/>
        <v>-1.7304111437114454E-3</v>
      </c>
      <c r="W38">
        <f t="shared" si="15"/>
        <v>5.1214165712568501E-3</v>
      </c>
    </row>
    <row r="39" spans="5:23" x14ac:dyDescent="0.25">
      <c r="E39">
        <f t="shared" si="16"/>
        <v>10</v>
      </c>
      <c r="F39">
        <f t="shared" si="17"/>
        <v>1.4119781836945211E-2</v>
      </c>
      <c r="G39">
        <f t="shared" si="6"/>
        <v>-1.9380844451757102E-3</v>
      </c>
      <c r="H39">
        <f t="shared" si="7"/>
        <v>-1.0464045878786776E-2</v>
      </c>
      <c r="I39">
        <f t="shared" si="8"/>
        <v>4.2703723152851814E-3</v>
      </c>
      <c r="K39">
        <f t="shared" si="5"/>
        <v>1.21523850355462E-2</v>
      </c>
      <c r="N39">
        <f t="shared" si="18"/>
        <v>10</v>
      </c>
      <c r="O39">
        <f t="shared" si="19"/>
        <v>1.4119781836945211E-2</v>
      </c>
      <c r="P39">
        <f t="shared" si="9"/>
        <v>-3.8395898218429514E-3</v>
      </c>
      <c r="Q39">
        <f t="shared" si="10"/>
        <v>-1.1037936854322004E-3</v>
      </c>
      <c r="R39">
        <f t="shared" si="11"/>
        <v>-4.2284985514955549E-5</v>
      </c>
      <c r="S39">
        <f t="shared" si="12"/>
        <v>-1.3406744571296939E-3</v>
      </c>
      <c r="T39">
        <f t="shared" si="13"/>
        <v>-8.0398041020910424E-4</v>
      </c>
      <c r="U39">
        <f t="shared" si="14"/>
        <v>-1.7896872631831518E-3</v>
      </c>
      <c r="W39">
        <f t="shared" si="15"/>
        <v>5.3343951503427248E-3</v>
      </c>
    </row>
    <row r="40" spans="5:23" x14ac:dyDescent="0.25">
      <c r="E40">
        <f t="shared" si="16"/>
        <v>11</v>
      </c>
      <c r="F40">
        <f t="shared" si="17"/>
        <v>1.5531760020639732E-2</v>
      </c>
      <c r="G40">
        <f t="shared" si="6"/>
        <v>-2.0157627065149229E-3</v>
      </c>
      <c r="H40">
        <f t="shared" si="7"/>
        <v>-1.0952614164761438E-2</v>
      </c>
      <c r="I40">
        <f t="shared" si="8"/>
        <v>4.4536134171094905E-3</v>
      </c>
      <c r="K40">
        <f t="shared" si="5"/>
        <v>1.2706266271651523E-2</v>
      </c>
      <c r="N40">
        <f t="shared" si="18"/>
        <v>11</v>
      </c>
      <c r="O40">
        <f t="shared" si="19"/>
        <v>1.5531760020639732E-2</v>
      </c>
      <c r="P40">
        <f t="shared" si="9"/>
        <v>-3.9925261549662548E-3</v>
      </c>
      <c r="Q40">
        <f t="shared" si="10"/>
        <v>-1.1391708499583438E-3</v>
      </c>
      <c r="R40">
        <f t="shared" si="11"/>
        <v>-5.559163879789192E-5</v>
      </c>
      <c r="S40">
        <f t="shared" si="12"/>
        <v>-1.3933520588480053E-3</v>
      </c>
      <c r="T40">
        <f t="shared" si="13"/>
        <v>-8.2585726976005841E-4</v>
      </c>
      <c r="U40">
        <f t="shared" si="14"/>
        <v>-1.8379293655459278E-3</v>
      </c>
      <c r="W40">
        <f t="shared" si="15"/>
        <v>5.5147058418359507E-3</v>
      </c>
    </row>
    <row r="41" spans="5:23" x14ac:dyDescent="0.25">
      <c r="E41">
        <f t="shared" si="16"/>
        <v>12</v>
      </c>
      <c r="F41">
        <f t="shared" si="17"/>
        <v>1.6943738204334254E-2</v>
      </c>
      <c r="G41">
        <f t="shared" si="6"/>
        <v>-2.0810131204593517E-3</v>
      </c>
      <c r="H41">
        <f t="shared" si="7"/>
        <v>-1.1373655942296553E-2</v>
      </c>
      <c r="I41">
        <f t="shared" si="8"/>
        <v>4.6093965112405768E-3</v>
      </c>
      <c r="K41">
        <f t="shared" si="5"/>
        <v>1.3181864301048712E-2</v>
      </c>
      <c r="N41">
        <f t="shared" si="18"/>
        <v>12</v>
      </c>
      <c r="O41">
        <f t="shared" si="19"/>
        <v>1.6943738204334254E-2</v>
      </c>
      <c r="P41">
        <f t="shared" si="9"/>
        <v>-4.1208472366945212E-3</v>
      </c>
      <c r="Q41">
        <f t="shared" si="10"/>
        <v>-1.1675246473817462E-3</v>
      </c>
      <c r="R41">
        <f t="shared" si="11"/>
        <v>-6.8555551141543519E-5</v>
      </c>
      <c r="S41">
        <f t="shared" si="12"/>
        <v>-1.4374391817869416E-3</v>
      </c>
      <c r="T41">
        <f t="shared" si="13"/>
        <v>-8.4264244461753159E-4</v>
      </c>
      <c r="U41">
        <f t="shared" si="14"/>
        <v>-1.8748400221965797E-3</v>
      </c>
      <c r="W41">
        <f t="shared" si="15"/>
        <v>5.6612159512626908E-3</v>
      </c>
    </row>
    <row r="42" spans="5:23" x14ac:dyDescent="0.25">
      <c r="E42">
        <f t="shared" si="16"/>
        <v>13</v>
      </c>
      <c r="F42">
        <f t="shared" si="17"/>
        <v>1.8355716388028773E-2</v>
      </c>
      <c r="G42">
        <f t="shared" si="6"/>
        <v>-2.133433396509064E-3</v>
      </c>
      <c r="H42">
        <f t="shared" si="7"/>
        <v>-1.1724575348823017E-2</v>
      </c>
      <c r="I42">
        <f t="shared" si="8"/>
        <v>4.7367611430999849E-3</v>
      </c>
      <c r="K42">
        <f t="shared" si="5"/>
        <v>1.3576241119648998E-2</v>
      </c>
      <c r="N42">
        <f t="shared" si="18"/>
        <v>13</v>
      </c>
      <c r="O42">
        <f t="shared" si="19"/>
        <v>1.8355716388028773E-2</v>
      </c>
      <c r="P42">
        <f t="shared" si="9"/>
        <v>-4.2237619248878039E-3</v>
      </c>
      <c r="Q42">
        <f t="shared" si="10"/>
        <v>-1.188680267112698E-3</v>
      </c>
      <c r="R42">
        <f t="shared" si="11"/>
        <v>-8.1096795715373404E-5</v>
      </c>
      <c r="S42">
        <f t="shared" si="12"/>
        <v>-1.4726640141731284E-3</v>
      </c>
      <c r="T42">
        <f t="shared" si="13"/>
        <v>-8.5423244859689066E-4</v>
      </c>
      <c r="U42">
        <f t="shared" si="14"/>
        <v>-1.9001916666628177E-3</v>
      </c>
      <c r="W42">
        <f t="shared" si="15"/>
        <v>5.773007043886386E-3</v>
      </c>
    </row>
    <row r="43" spans="5:23" x14ac:dyDescent="0.25">
      <c r="E43">
        <f t="shared" si="16"/>
        <v>14</v>
      </c>
      <c r="F43">
        <f t="shared" si="17"/>
        <v>1.9767694571723296E-2</v>
      </c>
      <c r="G43">
        <f t="shared" si="6"/>
        <v>-2.172700346230703E-3</v>
      </c>
      <c r="H43">
        <f t="shared" si="7"/>
        <v>-1.2003208849507046E-2</v>
      </c>
      <c r="I43">
        <f t="shared" si="8"/>
        <v>4.8349220673792629E-3</v>
      </c>
      <c r="K43">
        <f t="shared" si="5"/>
        <v>1.3886961066017459E-2</v>
      </c>
      <c r="N43">
        <f t="shared" si="18"/>
        <v>14</v>
      </c>
      <c r="O43">
        <f t="shared" si="19"/>
        <v>1.9767694571723296E-2</v>
      </c>
      <c r="P43">
        <f t="shared" si="9"/>
        <v>-4.3006357162707863E-3</v>
      </c>
      <c r="Q43">
        <f t="shared" si="10"/>
        <v>-1.2025072777206002E-3</v>
      </c>
      <c r="R43">
        <f t="shared" si="11"/>
        <v>-9.3138051576196874E-5</v>
      </c>
      <c r="S43">
        <f t="shared" si="12"/>
        <v>-1.4988093832014593E-3</v>
      </c>
      <c r="T43">
        <f t="shared" si="13"/>
        <v>-8.6055582546953565E-4</v>
      </c>
      <c r="U43">
        <f t="shared" si="14"/>
        <v>-1.91382799762623E-3</v>
      </c>
      <c r="W43">
        <f t="shared" si="15"/>
        <v>5.8493793475291869E-3</v>
      </c>
    </row>
    <row r="44" spans="5:23" x14ac:dyDescent="0.25">
      <c r="E44">
        <f t="shared" si="16"/>
        <v>15</v>
      </c>
      <c r="F44">
        <f t="shared" si="17"/>
        <v>2.1179672755417815E-2</v>
      </c>
      <c r="G44">
        <f t="shared" si="6"/>
        <v>-2.198571875821649E-3</v>
      </c>
      <c r="H44">
        <f t="shared" si="7"/>
        <v>-1.2207838576161886E-2</v>
      </c>
      <c r="I44">
        <f t="shared" si="8"/>
        <v>4.9032740893384117E-3</v>
      </c>
      <c r="K44">
        <f t="shared" si="5"/>
        <v>1.4112105470913698E-2</v>
      </c>
      <c r="N44">
        <f t="shared" si="18"/>
        <v>15</v>
      </c>
      <c r="O44">
        <f t="shared" si="19"/>
        <v>2.1179672755417815E-2</v>
      </c>
      <c r="P44">
        <f t="shared" si="9"/>
        <v>-4.3509946583564644E-3</v>
      </c>
      <c r="Q44">
        <f t="shared" si="10"/>
        <v>-1.2089204310871075E-3</v>
      </c>
      <c r="R44">
        <f t="shared" si="11"/>
        <v>-1.0460508037750812E-4</v>
      </c>
      <c r="S44">
        <f t="shared" si="12"/>
        <v>-1.5157140939776577E-3</v>
      </c>
      <c r="T44">
        <f t="shared" si="13"/>
        <v>-8.6157358951431022E-4</v>
      </c>
      <c r="U44">
        <f t="shared" si="14"/>
        <v>-1.9156649425718872E-3</v>
      </c>
      <c r="W44">
        <f t="shared" si="15"/>
        <v>5.8898552577135417E-3</v>
      </c>
    </row>
    <row r="45" spans="5:23" x14ac:dyDescent="0.25">
      <c r="E45">
        <f t="shared" si="16"/>
        <v>16</v>
      </c>
      <c r="F45">
        <f t="shared" si="17"/>
        <v>2.2591650939112338E-2</v>
      </c>
      <c r="G45">
        <f t="shared" si="6"/>
        <v>-2.210888478698817E-3</v>
      </c>
      <c r="H45">
        <f t="shared" si="7"/>
        <v>-1.2337202918476418E-2</v>
      </c>
      <c r="I45">
        <f t="shared" si="8"/>
        <v>4.9413957960326976E-3</v>
      </c>
      <c r="K45">
        <f t="shared" si="5"/>
        <v>1.4250284248541365E-2</v>
      </c>
      <c r="N45">
        <f t="shared" si="18"/>
        <v>16</v>
      </c>
      <c r="O45">
        <f t="shared" si="19"/>
        <v>2.2591650939112338E-2</v>
      </c>
      <c r="P45">
        <f t="shared" si="9"/>
        <v>-4.37452827152083E-3</v>
      </c>
      <c r="Q45">
        <f t="shared" si="10"/>
        <v>-1.2078801879891257E-3</v>
      </c>
      <c r="R45">
        <f t="shared" si="11"/>
        <v>-1.1542718407357298E-4</v>
      </c>
      <c r="S45">
        <f t="shared" si="12"/>
        <v>-1.5232739233384013E-3</v>
      </c>
      <c r="T45">
        <f t="shared" si="13"/>
        <v>-8.5727946587743761E-4</v>
      </c>
      <c r="U45">
        <f t="shared" si="14"/>
        <v>-1.9056911761233528E-3</v>
      </c>
      <c r="W45">
        <f t="shared" si="15"/>
        <v>5.8941817941571498E-3</v>
      </c>
    </row>
    <row r="46" spans="5:23" x14ac:dyDescent="0.25">
      <c r="E46">
        <f t="shared" si="16"/>
        <v>17</v>
      </c>
      <c r="F46">
        <f t="shared" si="17"/>
        <v>2.400362912280686E-2</v>
      </c>
      <c r="G46">
        <f t="shared" si="6"/>
        <v>-2.2095742189097833E-3</v>
      </c>
      <c r="H46">
        <f t="shared" si="7"/>
        <v>-1.2390504302262267E-2</v>
      </c>
      <c r="I46">
        <f t="shared" si="8"/>
        <v>4.9490521544635971E-3</v>
      </c>
      <c r="K46">
        <f t="shared" si="5"/>
        <v>1.43006443180188E-2</v>
      </c>
      <c r="N46">
        <f t="shared" si="18"/>
        <v>17</v>
      </c>
      <c r="O46">
        <f t="shared" si="19"/>
        <v>2.400362912280686E-2</v>
      </c>
      <c r="P46">
        <f t="shared" si="9"/>
        <v>-4.371091463213005E-3</v>
      </c>
      <c r="Q46">
        <f t="shared" si="10"/>
        <v>-1.1993929618712696E-3</v>
      </c>
      <c r="R46">
        <f t="shared" si="11"/>
        <v>-1.2553764079639059E-4</v>
      </c>
      <c r="S46">
        <f t="shared" si="12"/>
        <v>-1.5214422624217827E-3</v>
      </c>
      <c r="T46">
        <f t="shared" si="13"/>
        <v>-8.476999292590801E-4</v>
      </c>
      <c r="U46">
        <f t="shared" si="14"/>
        <v>-1.8839681898673963E-3</v>
      </c>
      <c r="W46">
        <f t="shared" si="15"/>
        <v>5.8623319209738425E-3</v>
      </c>
    </row>
    <row r="47" spans="5:23" x14ac:dyDescent="0.25">
      <c r="E47">
        <f t="shared" si="16"/>
        <v>18</v>
      </c>
      <c r="F47">
        <f t="shared" si="17"/>
        <v>2.541560730650138E-2</v>
      </c>
      <c r="G47">
        <f t="shared" si="6"/>
        <v>-2.1946371993031826E-3</v>
      </c>
      <c r="H47">
        <f t="shared" si="7"/>
        <v>-1.2367414106763884E-2</v>
      </c>
      <c r="I47">
        <f t="shared" si="8"/>
        <v>4.9261959606353859E-3</v>
      </c>
      <c r="K47">
        <f t="shared" si="5"/>
        <v>1.4262874780162582E-2</v>
      </c>
      <c r="N47">
        <f t="shared" si="18"/>
        <v>18</v>
      </c>
      <c r="O47">
        <f t="shared" si="19"/>
        <v>2.541560730650138E-2</v>
      </c>
      <c r="P47">
        <f t="shared" si="9"/>
        <v>-4.340705422499062E-3</v>
      </c>
      <c r="Q47">
        <f t="shared" si="10"/>
        <v>-1.183511079304845E-3</v>
      </c>
      <c r="R47">
        <f t="shared" si="11"/>
        <v>-1.3487411621819674E-4</v>
      </c>
      <c r="S47">
        <f t="shared" si="12"/>
        <v>-1.5102304040264419E-3</v>
      </c>
      <c r="T47">
        <f t="shared" si="13"/>
        <v>-8.328940406880091E-4</v>
      </c>
      <c r="U47">
        <f t="shared" si="14"/>
        <v>-1.8506299132379116E-3</v>
      </c>
      <c r="W47">
        <f t="shared" si="15"/>
        <v>5.794504688501163E-3</v>
      </c>
    </row>
    <row r="48" spans="5:23" x14ac:dyDescent="0.25">
      <c r="E48">
        <f t="shared" si="16"/>
        <v>19</v>
      </c>
      <c r="F48">
        <f t="shared" si="17"/>
        <v>2.6827585490195902E-2</v>
      </c>
      <c r="G48">
        <f t="shared" si="6"/>
        <v>-2.166169511571954E-3</v>
      </c>
      <c r="H48">
        <f t="shared" si="7"/>
        <v>-1.2268074690714783E-2</v>
      </c>
      <c r="I48">
        <f t="shared" si="8"/>
        <v>4.8729681305834721E-3</v>
      </c>
      <c r="K48">
        <f t="shared" si="5"/>
        <v>1.4137208805636035E-2</v>
      </c>
      <c r="N48">
        <f t="shared" si="18"/>
        <v>19</v>
      </c>
      <c r="O48">
        <f t="shared" si="19"/>
        <v>2.6827585490195902E-2</v>
      </c>
      <c r="P48">
        <f t="shared" si="9"/>
        <v>-4.2835574894243859E-3</v>
      </c>
      <c r="Q48">
        <f t="shared" si="10"/>
        <v>-1.1603324573771355E-3</v>
      </c>
      <c r="R48">
        <f t="shared" si="11"/>
        <v>-1.4337904786332288E-4</v>
      </c>
      <c r="S48">
        <f t="shared" si="12"/>
        <v>-1.489707472987707E-3</v>
      </c>
      <c r="T48">
        <f t="shared" si="13"/>
        <v>-8.1295308339072265E-4</v>
      </c>
      <c r="U48">
        <f t="shared" si="14"/>
        <v>-1.8058818877964211E-3</v>
      </c>
      <c r="W48">
        <f t="shared" si="15"/>
        <v>5.6911241924219912E-3</v>
      </c>
    </row>
    <row r="49" spans="5:23" x14ac:dyDescent="0.25">
      <c r="E49">
        <f t="shared" si="16"/>
        <v>20</v>
      </c>
      <c r="F49">
        <f t="shared" si="17"/>
        <v>2.8239563673890421E-2</v>
      </c>
      <c r="G49">
        <f t="shared" si="6"/>
        <v>-2.1243466684774258E-3</v>
      </c>
      <c r="H49">
        <f t="shared" si="7"/>
        <v>-1.2093098514648615E-2</v>
      </c>
      <c r="I49">
        <f t="shared" si="8"/>
        <v>4.7896968315801723E-3</v>
      </c>
      <c r="K49">
        <f t="shared" si="5"/>
        <v>1.3924422218787105E-2</v>
      </c>
      <c r="N49">
        <f t="shared" si="18"/>
        <v>20</v>
      </c>
      <c r="O49">
        <f t="shared" si="19"/>
        <v>2.8239563673890421E-2</v>
      </c>
      <c r="P49">
        <f t="shared" si="9"/>
        <v>-4.1999999999999997E-3</v>
      </c>
      <c r="Q49">
        <f t="shared" si="10"/>
        <v>-1.1299999999999997E-3</v>
      </c>
      <c r="R49">
        <f t="shared" si="11"/>
        <v>-1.5100000000000001E-4</v>
      </c>
      <c r="S49">
        <f t="shared" si="12"/>
        <v>-1.4600000000000001E-3</v>
      </c>
      <c r="T49">
        <f t="shared" si="13"/>
        <v>-7.8800000000000007E-4</v>
      </c>
      <c r="U49">
        <f t="shared" si="14"/>
        <v>-1.7500000000000005E-3</v>
      </c>
      <c r="W49">
        <f t="shared" si="15"/>
        <v>5.5528373828161049E-3</v>
      </c>
    </row>
    <row r="50" spans="5:23" x14ac:dyDescent="0.25">
      <c r="E50">
        <f t="shared" si="16"/>
        <v>21</v>
      </c>
      <c r="F50">
        <f t="shared" si="17"/>
        <v>2.9651541857584944E-2</v>
      </c>
      <c r="G50">
        <f t="shared" si="6"/>
        <v>-2.0694265217547831E-3</v>
      </c>
      <c r="H50">
        <f t="shared" si="7"/>
        <v>-1.1843564364876314E-2</v>
      </c>
      <c r="I50">
        <f t="shared" si="8"/>
        <v>4.6768954588743607E-3</v>
      </c>
      <c r="K50">
        <f t="shared" si="5"/>
        <v>1.3625828788915708E-2</v>
      </c>
      <c r="N50">
        <f t="shared" si="18"/>
        <v>21</v>
      </c>
      <c r="O50">
        <f t="shared" si="19"/>
        <v>2.9651541857584944E-2</v>
      </c>
      <c r="P50">
        <f t="shared" si="9"/>
        <v>-4.0905481139338878E-3</v>
      </c>
      <c r="Q50">
        <f t="shared" si="10"/>
        <v>-1.0927007168597333E-3</v>
      </c>
      <c r="R50">
        <f t="shared" si="11"/>
        <v>-1.5768998692408179E-4</v>
      </c>
      <c r="S50">
        <f t="shared" si="12"/>
        <v>-1.4212911415130264E-3</v>
      </c>
      <c r="T50">
        <f t="shared" si="13"/>
        <v>-7.5818863457268685E-4</v>
      </c>
      <c r="U50">
        <f t="shared" si="14"/>
        <v>-1.6833287802695276E-3</v>
      </c>
      <c r="W50">
        <f t="shared" si="15"/>
        <v>5.3805107987327707E-3</v>
      </c>
    </row>
    <row r="51" spans="5:23" x14ac:dyDescent="0.25">
      <c r="E51">
        <f t="shared" si="16"/>
        <v>22</v>
      </c>
      <c r="F51">
        <f t="shared" si="17"/>
        <v>3.1063520041279463E-2</v>
      </c>
      <c r="G51">
        <f t="shared" si="6"/>
        <v>-2.0017476723713725E-3</v>
      </c>
      <c r="H51">
        <f t="shared" si="7"/>
        <v>-1.1521010702409748E-2</v>
      </c>
      <c r="I51">
        <f t="shared" si="8"/>
        <v>4.535259470439033E-3</v>
      </c>
      <c r="K51">
        <f t="shared" si="5"/>
        <v>1.3243272268763132E-2</v>
      </c>
      <c r="N51">
        <f t="shared" si="18"/>
        <v>22</v>
      </c>
      <c r="O51">
        <f t="shared" si="19"/>
        <v>3.1063520041279463E-2</v>
      </c>
      <c r="P51">
        <f t="shared" si="9"/>
        <v>-3.9558766385000945E-3</v>
      </c>
      <c r="Q51">
        <f t="shared" si="10"/>
        <v>-1.048664570440166E-3</v>
      </c>
      <c r="R51">
        <f t="shared" si="11"/>
        <v>-1.6340776264153487E-4</v>
      </c>
      <c r="S51">
        <f t="shared" si="12"/>
        <v>-1.3738195505113605E-3</v>
      </c>
      <c r="T51">
        <f t="shared" si="13"/>
        <v>-7.2370278408992808E-4</v>
      </c>
      <c r="U51">
        <f t="shared" si="14"/>
        <v>-1.6062792788450711E-3</v>
      </c>
      <c r="W51">
        <f t="shared" si="15"/>
        <v>5.1752263617674604E-3</v>
      </c>
    </row>
    <row r="52" spans="5:23" x14ac:dyDescent="0.25">
      <c r="E52">
        <f t="shared" si="16"/>
        <v>23</v>
      </c>
      <c r="F52">
        <f t="shared" si="17"/>
        <v>3.2475498224973982E-2</v>
      </c>
      <c r="G52">
        <f t="shared" si="6"/>
        <v>-1.921727382939145E-3</v>
      </c>
      <c r="H52">
        <f t="shared" si="7"/>
        <v>-1.1127426177838006E-2</v>
      </c>
      <c r="I52">
        <f t="shared" si="8"/>
        <v>4.3656620992416368E-3</v>
      </c>
      <c r="K52">
        <f t="shared" si="5"/>
        <v>1.2779115250448765E-2</v>
      </c>
      <c r="N52">
        <f t="shared" si="18"/>
        <v>23</v>
      </c>
      <c r="O52">
        <f t="shared" si="19"/>
        <v>3.2475498224973982E-2</v>
      </c>
      <c r="P52">
        <f t="shared" si="9"/>
        <v>-3.7968158681274786E-3</v>
      </c>
      <c r="Q52">
        <f t="shared" si="10"/>
        <v>-9.9816305822747931E-4</v>
      </c>
      <c r="R52">
        <f t="shared" si="11"/>
        <v>-1.6811807516370776E-4</v>
      </c>
      <c r="S52">
        <f t="shared" si="12"/>
        <v>-1.3178779051394333E-3</v>
      </c>
      <c r="T52">
        <f t="shared" si="13"/>
        <v>-6.8475506528765831E-4</v>
      </c>
      <c r="U52">
        <f t="shared" si="14"/>
        <v>-1.5193265315244723E-3</v>
      </c>
      <c r="W52">
        <f t="shared" si="15"/>
        <v>4.9382764496859917E-3</v>
      </c>
    </row>
    <row r="53" spans="5:23" x14ac:dyDescent="0.25">
      <c r="E53">
        <f t="shared" si="16"/>
        <v>24</v>
      </c>
      <c r="F53">
        <f t="shared" si="17"/>
        <v>3.3887476408668508E-2</v>
      </c>
      <c r="G53">
        <f t="shared" si="6"/>
        <v>-1.8298590051518948E-3</v>
      </c>
      <c r="H53">
        <f t="shared" si="7"/>
        <v>-1.0665237370635197E-2</v>
      </c>
      <c r="I53">
        <f t="shared" si="8"/>
        <v>4.1691489694724504E-3</v>
      </c>
      <c r="K53">
        <f t="shared" si="5"/>
        <v>1.2236224944604005E-2</v>
      </c>
      <c r="N53">
        <f t="shared" si="18"/>
        <v>24</v>
      </c>
      <c r="O53">
        <f t="shared" si="19"/>
        <v>3.3887476408668508E-2</v>
      </c>
      <c r="P53">
        <f t="shared" si="9"/>
        <v>-3.6143464653584589E-3</v>
      </c>
      <c r="Q53">
        <f t="shared" si="10"/>
        <v>-9.4150753883792074E-4</v>
      </c>
      <c r="R53">
        <f t="shared" si="11"/>
        <v>-1.7179188384756344E-4</v>
      </c>
      <c r="S53">
        <f t="shared" si="12"/>
        <v>-1.2538111042434471E-3</v>
      </c>
      <c r="T53">
        <f t="shared" si="13"/>
        <v>-6.4158560380372432E-4</v>
      </c>
      <c r="U53">
        <f t="shared" si="14"/>
        <v>-1.4230066309096848E-3</v>
      </c>
      <c r="W53">
        <f t="shared" si="15"/>
        <v>4.6711586156870178E-3</v>
      </c>
    </row>
    <row r="54" spans="5:23" x14ac:dyDescent="0.25">
      <c r="E54">
        <f t="shared" si="16"/>
        <v>25</v>
      </c>
      <c r="F54">
        <f t="shared" si="17"/>
        <v>3.5299454592363028E-2</v>
      </c>
      <c r="G54">
        <f t="shared" si="6"/>
        <v>-1.7267089381080185E-3</v>
      </c>
      <c r="H54">
        <f t="shared" si="7"/>
        <v>-1.0137293828491113E-2</v>
      </c>
      <c r="I54">
        <f t="shared" si="8"/>
        <v>3.9469316499237492E-3</v>
      </c>
      <c r="K54">
        <f t="shared" si="5"/>
        <v>1.1617956033990346E-2</v>
      </c>
      <c r="N54">
        <f t="shared" si="18"/>
        <v>25</v>
      </c>
      <c r="O54">
        <f t="shared" si="19"/>
        <v>3.5299454592363028E-2</v>
      </c>
      <c r="P54">
        <f t="shared" si="9"/>
        <v>-3.4095934147383433E-3</v>
      </c>
      <c r="Q54">
        <f t="shared" si="10"/>
        <v>-8.7904731238840029E-4</v>
      </c>
      <c r="R54">
        <f t="shared" si="11"/>
        <v>-1.7440653844090051E-4</v>
      </c>
      <c r="S54">
        <f t="shared" si="12"/>
        <v>-1.1820141409552994E-3</v>
      </c>
      <c r="T54">
        <f t="shared" si="13"/>
        <v>-5.9446055372347755E-4</v>
      </c>
      <c r="U54">
        <f t="shared" si="14"/>
        <v>-1.3179134212176172E-3</v>
      </c>
      <c r="W54">
        <f t="shared" si="15"/>
        <v>4.3755705749111895E-3</v>
      </c>
    </row>
    <row r="55" spans="5:23" x14ac:dyDescent="0.25">
      <c r="E55">
        <f t="shared" si="16"/>
        <v>26</v>
      </c>
      <c r="F55">
        <f t="shared" si="17"/>
        <v>3.6711432776057547E-2</v>
      </c>
      <c r="G55">
        <f t="shared" si="6"/>
        <v>-1.6129131362717169E-3</v>
      </c>
      <c r="H55">
        <f t="shared" si="7"/>
        <v>-9.5468504989021079E-3</v>
      </c>
      <c r="I55">
        <f t="shared" si="8"/>
        <v>3.7003801842653127E-3</v>
      </c>
      <c r="K55">
        <f t="shared" si="5"/>
        <v>1.0928130818129605E-2</v>
      </c>
      <c r="N55">
        <f t="shared" si="18"/>
        <v>26</v>
      </c>
      <c r="O55">
        <f t="shared" si="19"/>
        <v>3.6711432776057547E-2</v>
      </c>
      <c r="P55">
        <f t="shared" si="9"/>
        <v>-3.1838190869115037E-3</v>
      </c>
      <c r="Q55">
        <f t="shared" si="10"/>
        <v>-8.1116746694511095E-4</v>
      </c>
      <c r="R55">
        <f t="shared" si="11"/>
        <v>-1.7594591872869024E-4</v>
      </c>
      <c r="S55">
        <f t="shared" si="12"/>
        <v>-1.102929667428575E-3</v>
      </c>
      <c r="T55">
        <f t="shared" si="13"/>
        <v>-5.4367045665133231E-4</v>
      </c>
      <c r="U55">
        <f t="shared" si="14"/>
        <v>-1.2046948370330588E-3</v>
      </c>
      <c r="W55">
        <f t="shared" si="15"/>
        <v>4.0534065626053242E-3</v>
      </c>
    </row>
    <row r="56" spans="5:23" x14ac:dyDescent="0.25">
      <c r="E56">
        <f t="shared" si="16"/>
        <v>27</v>
      </c>
      <c r="F56">
        <f t="shared" si="17"/>
        <v>3.8123410959752073E-2</v>
      </c>
      <c r="G56">
        <f t="shared" si="6"/>
        <v>-1.4891731886022574E-3</v>
      </c>
      <c r="H56">
        <f t="shared" si="7"/>
        <v>-8.8975476613374314E-3</v>
      </c>
      <c r="I56">
        <f t="shared" si="8"/>
        <v>3.4310146442696034E-3</v>
      </c>
      <c r="K56">
        <f t="shared" si="5"/>
        <v>1.0171016970658637E-2</v>
      </c>
      <c r="N56">
        <f t="shared" si="18"/>
        <v>27</v>
      </c>
      <c r="O56">
        <f t="shared" si="19"/>
        <v>3.8123410959752073E-2</v>
      </c>
      <c r="P56">
        <f t="shared" si="9"/>
        <v>-2.9384154556865699E-3</v>
      </c>
      <c r="Q56">
        <f t="shared" si="10"/>
        <v>-7.3828650432755021E-4</v>
      </c>
      <c r="R56">
        <f t="shared" si="11"/>
        <v>-1.7640053391956248E-4</v>
      </c>
      <c r="S56">
        <f t="shared" si="12"/>
        <v>-1.0170452657408207E-3</v>
      </c>
      <c r="T56">
        <f t="shared" si="13"/>
        <v>-4.8952845042515847E-4</v>
      </c>
      <c r="U56">
        <f t="shared" si="14"/>
        <v>-1.0840489085765057E-3</v>
      </c>
      <c r="W56">
        <f t="shared" si="15"/>
        <v>3.7067571372816823E-3</v>
      </c>
    </row>
    <row r="57" spans="5:23" x14ac:dyDescent="0.25">
      <c r="E57">
        <f t="shared" si="16"/>
        <v>28</v>
      </c>
      <c r="F57">
        <f t="shared" si="17"/>
        <v>3.9535389143446592E-2</v>
      </c>
      <c r="G57">
        <f t="shared" si="6"/>
        <v>-1.3562519930247277E-3</v>
      </c>
      <c r="H57">
        <f t="shared" si="7"/>
        <v>-8.1933884837057745E-3</v>
      </c>
      <c r="I57">
        <f t="shared" si="8"/>
        <v>3.1404957580638236E-3</v>
      </c>
      <c r="K57">
        <f t="shared" si="5"/>
        <v>9.3513034210266511E-3</v>
      </c>
      <c r="N57">
        <f t="shared" si="18"/>
        <v>28</v>
      </c>
      <c r="O57">
        <f t="shared" si="19"/>
        <v>3.9535389143446592E-2</v>
      </c>
      <c r="P57">
        <f t="shared" si="9"/>
        <v>-2.6748955160550386E-3</v>
      </c>
      <c r="Q57">
        <f t="shared" si="10"/>
        <v>-6.6085375990563514E-4</v>
      </c>
      <c r="R57">
        <f t="shared" si="11"/>
        <v>-1.7576758115969062E-4</v>
      </c>
      <c r="S57">
        <f t="shared" si="12"/>
        <v>-9.2489044178790546E-4</v>
      </c>
      <c r="T57">
        <f t="shared" si="13"/>
        <v>-4.323683385173857E-4</v>
      </c>
      <c r="U57">
        <f t="shared" si="14"/>
        <v>-9.5671945811573629E-4</v>
      </c>
      <c r="W57">
        <f t="shared" si="15"/>
        <v>3.3379165820387933E-3</v>
      </c>
    </row>
    <row r="58" spans="5:23" x14ac:dyDescent="0.25">
      <c r="E58">
        <f t="shared" si="16"/>
        <v>29</v>
      </c>
      <c r="F58">
        <f t="shared" si="17"/>
        <v>4.0947367327141111E-2</v>
      </c>
      <c r="G58">
        <f t="shared" si="6"/>
        <v>-1.2149690529106489E-3</v>
      </c>
      <c r="H58">
        <f t="shared" si="7"/>
        <v>-7.4387143414939173E-3</v>
      </c>
      <c r="I58">
        <f t="shared" si="8"/>
        <v>2.8306146711887669E-3</v>
      </c>
      <c r="K58">
        <f t="shared" si="5"/>
        <v>8.4740752525433363E-3</v>
      </c>
      <c r="N58">
        <f t="shared" si="18"/>
        <v>29</v>
      </c>
      <c r="O58">
        <f t="shared" si="19"/>
        <v>4.0947367327141111E-2</v>
      </c>
      <c r="P58">
        <f t="shared" si="9"/>
        <v>-2.3948839560740038E-3</v>
      </c>
      <c r="Q58">
        <f t="shared" si="10"/>
        <v>-5.7934663229772579E-4</v>
      </c>
      <c r="R58">
        <f t="shared" si="11"/>
        <v>-1.7405096281331744E-4</v>
      </c>
      <c r="S58">
        <f t="shared" si="12"/>
        <v>-8.2703336070408511E-4</v>
      </c>
      <c r="T58">
        <f t="shared" si="13"/>
        <v>-3.7254253202559026E-4</v>
      </c>
      <c r="U58">
        <f t="shared" si="14"/>
        <v>-8.2349151405418125E-4</v>
      </c>
      <c r="W58">
        <f t="shared" si="15"/>
        <v>2.9494068799770096E-3</v>
      </c>
    </row>
    <row r="59" spans="5:23" x14ac:dyDescent="0.25">
      <c r="E59">
        <f t="shared" si="16"/>
        <v>30</v>
      </c>
      <c r="F59">
        <f t="shared" si="17"/>
        <v>4.235934551083563E-2</v>
      </c>
      <c r="G59">
        <f t="shared" si="6"/>
        <v>-1.0661954245671664E-3</v>
      </c>
      <c r="H59">
        <f t="shared" si="7"/>
        <v>-6.6381780517432284E-3</v>
      </c>
      <c r="I59">
        <f t="shared" si="8"/>
        <v>2.5032819035909408E-3</v>
      </c>
      <c r="K59">
        <f t="shared" si="5"/>
        <v>7.5447893496319897E-3</v>
      </c>
      <c r="N59">
        <f t="shared" si="18"/>
        <v>30</v>
      </c>
      <c r="O59">
        <f t="shared" si="19"/>
        <v>4.235934551083563E-2</v>
      </c>
      <c r="P59">
        <f t="shared" si="9"/>
        <v>-2.1001071401240477E-3</v>
      </c>
      <c r="Q59">
        <f t="shared" si="10"/>
        <v>-4.9426764004939624E-4</v>
      </c>
      <c r="R59">
        <f t="shared" si="11"/>
        <v>-1.7126126240338185E-4</v>
      </c>
      <c r="S59">
        <f t="shared" si="12"/>
        <v>-7.2407734393502515E-4</v>
      </c>
      <c r="T59">
        <f t="shared" si="13"/>
        <v>-3.1041987694089472E-4</v>
      </c>
      <c r="U59">
        <f t="shared" si="14"/>
        <v>-6.8518647096976596E-4</v>
      </c>
      <c r="W59">
        <f t="shared" si="15"/>
        <v>2.5440395083410187E-3</v>
      </c>
    </row>
    <row r="60" spans="5:23" x14ac:dyDescent="0.25">
      <c r="E60">
        <f t="shared" si="16"/>
        <v>31</v>
      </c>
      <c r="F60">
        <f t="shared" si="17"/>
        <v>4.3771323694530156E-2</v>
      </c>
      <c r="G60">
        <f t="shared" si="6"/>
        <v>-9.1084834688527248E-4</v>
      </c>
      <c r="H60">
        <f t="shared" si="7"/>
        <v>-5.7967151868853406E-3</v>
      </c>
      <c r="I60">
        <f t="shared" si="8"/>
        <v>2.1605155706317732E-3</v>
      </c>
      <c r="K60">
        <f t="shared" si="5"/>
        <v>6.5692545860530109E-3</v>
      </c>
      <c r="N60">
        <f t="shared" si="18"/>
        <v>31</v>
      </c>
      <c r="O60">
        <f t="shared" si="19"/>
        <v>4.3771323694530156E-2</v>
      </c>
      <c r="P60">
        <f t="shared" si="9"/>
        <v>-1.7923824652987333E-3</v>
      </c>
      <c r="Q60">
        <f t="shared" si="10"/>
        <v>-4.0614132343949426E-4</v>
      </c>
      <c r="R60">
        <f t="shared" si="11"/>
        <v>-1.6741567936058056E-4</v>
      </c>
      <c r="S60">
        <f t="shared" si="12"/>
        <v>-6.1665714956045457E-4</v>
      </c>
      <c r="T60">
        <f t="shared" si="13"/>
        <v>-2.4638338008977392E-4</v>
      </c>
      <c r="U60">
        <f t="shared" si="14"/>
        <v>-5.4265702544419774E-4</v>
      </c>
      <c r="W60">
        <f t="shared" si="15"/>
        <v>2.1250713206903034E-3</v>
      </c>
    </row>
    <row r="61" spans="5:23" x14ac:dyDescent="0.25">
      <c r="E61">
        <f t="shared" si="16"/>
        <v>32</v>
      </c>
      <c r="F61">
        <f t="shared" si="17"/>
        <v>4.5183301878224676E-2</v>
      </c>
      <c r="G61">
        <f t="shared" si="6"/>
        <v>-7.4988558625701802E-4</v>
      </c>
      <c r="H61">
        <f t="shared" si="7"/>
        <v>-4.9195136452968918E-3</v>
      </c>
      <c r="I61">
        <f t="shared" si="8"/>
        <v>1.8044289407353246E-3</v>
      </c>
      <c r="K61">
        <f t="shared" ref="K61:K92" si="20">SQRT((G61-H61)^2+H61^2+G61^2+6*(I61^2))/SQRT(2)</f>
        <v>5.5536260165071523E-3</v>
      </c>
      <c r="N61">
        <f t="shared" si="18"/>
        <v>32</v>
      </c>
      <c r="O61">
        <f t="shared" si="19"/>
        <v>4.5183301878224676E-2</v>
      </c>
      <c r="P61">
        <f t="shared" si="9"/>
        <v>-1.4736071565472036E-3</v>
      </c>
      <c r="Q61">
        <f t="shared" si="10"/>
        <v>-3.1551101051489292E-4</v>
      </c>
      <c r="R61">
        <f t="shared" si="11"/>
        <v>-1.6253792298315866E-4</v>
      </c>
      <c r="S61">
        <f t="shared" si="12"/>
        <v>-5.0543505879953429E-4</v>
      </c>
      <c r="T61">
        <f t="shared" si="13"/>
        <v>-1.8082784776961256E-4</v>
      </c>
      <c r="U61">
        <f t="shared" si="14"/>
        <v>-3.9678191890499378E-4</v>
      </c>
      <c r="W61">
        <f t="shared" si="15"/>
        <v>1.6966268279055567E-3</v>
      </c>
    </row>
    <row r="62" spans="5:23" x14ac:dyDescent="0.25">
      <c r="E62">
        <f t="shared" si="16"/>
        <v>33</v>
      </c>
      <c r="F62">
        <f t="shared" si="17"/>
        <v>4.6595280061919195E-2</v>
      </c>
      <c r="G62">
        <f t="shared" si="6"/>
        <v>-5.8429953162722926E-4</v>
      </c>
      <c r="H62">
        <f t="shared" si="7"/>
        <v>-4.0119816661808947E-3</v>
      </c>
      <c r="I62">
        <f t="shared" si="8"/>
        <v>1.4372174063857312E-3</v>
      </c>
      <c r="K62">
        <f t="shared" si="20"/>
        <v>4.5044406360434238E-3</v>
      </c>
      <c r="N62">
        <f t="shared" si="18"/>
        <v>33</v>
      </c>
      <c r="O62">
        <f t="shared" si="19"/>
        <v>4.6595280061919195E-2</v>
      </c>
      <c r="P62">
        <f t="shared" si="9"/>
        <v>-1.1457465696514519E-3</v>
      </c>
      <c r="Q62">
        <f t="shared" si="10"/>
        <v>-2.2293546729240855E-4</v>
      </c>
      <c r="R62">
        <f t="shared" si="11"/>
        <v>-1.566580662612015E-4</v>
      </c>
      <c r="S62">
        <f t="shared" si="12"/>
        <v>-3.9109679282690115E-4</v>
      </c>
      <c r="T62">
        <f t="shared" si="13"/>
        <v>-1.1415745163658956E-4</v>
      </c>
      <c r="U62">
        <f t="shared" si="14"/>
        <v>-2.4846051989236504E-4</v>
      </c>
      <c r="W62">
        <f t="shared" si="15"/>
        <v>1.2650289764421061E-3</v>
      </c>
    </row>
    <row r="63" spans="5:23" x14ac:dyDescent="0.25">
      <c r="E63">
        <f t="shared" si="16"/>
        <v>34</v>
      </c>
      <c r="F63">
        <f t="shared" si="17"/>
        <v>4.8007258245613721E-2</v>
      </c>
      <c r="G63">
        <f t="shared" si="6"/>
        <v>-4.1511107608564594E-4</v>
      </c>
      <c r="H63">
        <f t="shared" si="7"/>
        <v>-3.0797144859736089E-3</v>
      </c>
      <c r="I63">
        <f t="shared" si="8"/>
        <v>1.0611449488024845E-3</v>
      </c>
      <c r="K63">
        <f t="shared" si="20"/>
        <v>3.428792897420708E-3</v>
      </c>
      <c r="N63">
        <f t="shared" si="18"/>
        <v>34</v>
      </c>
      <c r="O63">
        <f t="shared" si="19"/>
        <v>4.8007258245613721E-2</v>
      </c>
      <c r="P63">
        <f t="shared" si="9"/>
        <v>-8.1082207415440234E-4</v>
      </c>
      <c r="Q63">
        <f t="shared" si="10"/>
        <v>-1.2898545278050092E-4</v>
      </c>
      <c r="R63">
        <f t="shared" si="11"/>
        <v>-1.4981236046665068E-4</v>
      </c>
      <c r="S63">
        <f t="shared" si="12"/>
        <v>-2.7434728507360923E-4</v>
      </c>
      <c r="T63">
        <f t="shared" si="13"/>
        <v>-4.6783236853022142E-5</v>
      </c>
      <c r="U63">
        <f t="shared" si="14"/>
        <v>-9.8607279153091294E-5</v>
      </c>
      <c r="W63">
        <f t="shared" si="15"/>
        <v>8.4419777818885502E-4</v>
      </c>
    </row>
    <row r="64" spans="5:23" x14ac:dyDescent="0.25">
      <c r="E64">
        <f t="shared" si="16"/>
        <v>35</v>
      </c>
      <c r="F64">
        <f t="shared" si="17"/>
        <v>4.941923642930824E-2</v>
      </c>
      <c r="G64">
        <f t="shared" si="6"/>
        <v>-2.4336332272155618E-4</v>
      </c>
      <c r="H64">
        <f t="shared" si="7"/>
        <v>-2.1284598418513283E-3</v>
      </c>
      <c r="I64">
        <f t="shared" si="8"/>
        <v>6.7853017974337632E-4</v>
      </c>
      <c r="K64">
        <f t="shared" si="20"/>
        <v>2.3351204594828198E-3</v>
      </c>
      <c r="N64">
        <f t="shared" si="18"/>
        <v>35</v>
      </c>
      <c r="O64">
        <f t="shared" si="19"/>
        <v>4.941923642930824E-2</v>
      </c>
      <c r="P64">
        <f t="shared" si="9"/>
        <v>-4.7089859094449449E-4</v>
      </c>
      <c r="Q64">
        <f t="shared" si="10"/>
        <v>-3.4240200060186988E-5</v>
      </c>
      <c r="R64">
        <f t="shared" si="11"/>
        <v>-1.4204301165215793E-4</v>
      </c>
      <c r="S64">
        <f t="shared" si="12"/>
        <v>-1.5590633507811004E-4</v>
      </c>
      <c r="T64">
        <f t="shared" si="13"/>
        <v>2.0879412142748292E-5</v>
      </c>
      <c r="U64">
        <f t="shared" si="14"/>
        <v>5.1853908252407311E-5</v>
      </c>
      <c r="W64">
        <f t="shared" si="15"/>
        <v>4.873537556889694E-4</v>
      </c>
    </row>
    <row r="65" spans="5:23" x14ac:dyDescent="0.25">
      <c r="E65">
        <f t="shared" si="16"/>
        <v>36</v>
      </c>
      <c r="F65">
        <f t="shared" si="17"/>
        <v>5.0831214613002759E-2</v>
      </c>
      <c r="G65">
        <f t="shared" si="6"/>
        <v>-7.0115153546369198E-5</v>
      </c>
      <c r="H65">
        <f t="shared" si="7"/>
        <v>-1.1640825350192922E-3</v>
      </c>
      <c r="I65">
        <f t="shared" si="8"/>
        <v>2.9173204649196046E-4</v>
      </c>
      <c r="K65">
        <f t="shared" si="20"/>
        <v>1.2384293351909144E-3</v>
      </c>
      <c r="N65">
        <f t="shared" si="18"/>
        <v>36</v>
      </c>
      <c r="O65">
        <f t="shared" si="19"/>
        <v>5.0831214613002759E-2</v>
      </c>
      <c r="P65">
        <f t="shared" si="9"/>
        <v>-1.2807186133174245E-4</v>
      </c>
      <c r="Q65">
        <f t="shared" si="10"/>
        <v>6.0716154879519907E-5</v>
      </c>
      <c r="R65">
        <f t="shared" si="11"/>
        <v>-1.3339792043673507E-4</v>
      </c>
      <c r="S65">
        <f t="shared" si="12"/>
        <v>-3.6504170682736968E-5</v>
      </c>
      <c r="T65">
        <f t="shared" si="13"/>
        <v>8.8413332619549588E-5</v>
      </c>
      <c r="U65">
        <f t="shared" si="14"/>
        <v>2.0199539907035725E-4</v>
      </c>
      <c r="W65">
        <f t="shared" si="15"/>
        <v>4.3189074709513786E-4</v>
      </c>
    </row>
    <row r="66" spans="5:23" x14ac:dyDescent="0.25">
      <c r="E66">
        <f t="shared" si="16"/>
        <v>37</v>
      </c>
      <c r="F66">
        <f t="shared" si="17"/>
        <v>5.2243192796697278E-2</v>
      </c>
      <c r="G66">
        <f t="shared" si="6"/>
        <v>1.0356529886608371E-4</v>
      </c>
      <c r="H66">
        <f t="shared" si="7"/>
        <v>-1.9252827226213853E-4</v>
      </c>
      <c r="I66">
        <f t="shared" si="8"/>
        <v>-9.6864711836828007E-5</v>
      </c>
      <c r="K66">
        <f t="shared" si="20"/>
        <v>3.0964572014507101E-4</v>
      </c>
      <c r="N66">
        <f t="shared" si="18"/>
        <v>37</v>
      </c>
      <c r="O66">
        <f t="shared" si="19"/>
        <v>5.2243192796697278E-2</v>
      </c>
      <c r="P66">
        <f t="shared" si="9"/>
        <v>2.1554447389433921E-4</v>
      </c>
      <c r="Q66">
        <f t="shared" si="10"/>
        <v>1.5529817453422535E-4</v>
      </c>
      <c r="R66">
        <f t="shared" si="11"/>
        <v>-1.2393038668250984E-4</v>
      </c>
      <c r="S66">
        <f t="shared" si="12"/>
        <v>8.3123054063765072E-5</v>
      </c>
      <c r="T66">
        <f t="shared" si="13"/>
        <v>1.554021555003356E-4</v>
      </c>
      <c r="U66">
        <f t="shared" si="14"/>
        <v>3.5089152108275045E-4</v>
      </c>
      <c r="W66">
        <f t="shared" si="15"/>
        <v>7.489813671454897E-4</v>
      </c>
    </row>
    <row r="67" spans="5:23" x14ac:dyDescent="0.25">
      <c r="E67">
        <f t="shared" si="16"/>
        <v>38</v>
      </c>
      <c r="F67">
        <f t="shared" si="17"/>
        <v>5.3655170980391804E-2</v>
      </c>
      <c r="G67">
        <f t="shared" si="6"/>
        <v>2.7660723677207255E-4</v>
      </c>
      <c r="H67">
        <f t="shared" si="7"/>
        <v>7.8021299131564748E-4</v>
      </c>
      <c r="I67">
        <f t="shared" si="8"/>
        <v>-4.8486426700635279E-4</v>
      </c>
      <c r="K67">
        <f t="shared" si="20"/>
        <v>1.0838410344186646E-3</v>
      </c>
      <c r="N67">
        <f t="shared" si="18"/>
        <v>38</v>
      </c>
      <c r="O67">
        <f t="shared" si="19"/>
        <v>5.3655170980391804E-2</v>
      </c>
      <c r="P67">
        <f t="shared" si="9"/>
        <v>5.5783190576304752E-4</v>
      </c>
      <c r="Q67">
        <f t="shared" si="10"/>
        <v>2.4892272930104382E-4</v>
      </c>
      <c r="R67">
        <f t="shared" si="11"/>
        <v>-1.1369878088335151E-4</v>
      </c>
      <c r="S67">
        <f t="shared" si="12"/>
        <v>2.0223779754074229E-4</v>
      </c>
      <c r="T67">
        <f t="shared" si="13"/>
        <v>2.2143287241600072E-4</v>
      </c>
      <c r="U67">
        <f t="shared" si="14"/>
        <v>4.9762428018439728E-4</v>
      </c>
      <c r="W67">
        <f t="shared" si="15"/>
        <v>1.1625936757689791E-3</v>
      </c>
    </row>
    <row r="68" spans="5:23" x14ac:dyDescent="0.25">
      <c r="E68">
        <f t="shared" si="16"/>
        <v>39</v>
      </c>
      <c r="F68">
        <f t="shared" si="17"/>
        <v>5.5067149164086324E-2</v>
      </c>
      <c r="G68">
        <f t="shared" si="6"/>
        <v>4.4794379908211961E-4</v>
      </c>
      <c r="H68">
        <f t="shared" si="7"/>
        <v>1.7481439823548255E-3</v>
      </c>
      <c r="I68">
        <f t="shared" si="8"/>
        <v>-8.6987447273605329E-4</v>
      </c>
      <c r="K68">
        <f t="shared" si="20"/>
        <v>2.177988881591094E-3</v>
      </c>
      <c r="N68">
        <f t="shared" si="18"/>
        <v>39</v>
      </c>
      <c r="O68">
        <f t="shared" si="19"/>
        <v>5.5067149164086324E-2</v>
      </c>
      <c r="P68">
        <f t="shared" si="9"/>
        <v>8.9668011843479828E-4</v>
      </c>
      <c r="Q68">
        <f t="shared" si="10"/>
        <v>3.4101259266651316E-4</v>
      </c>
      <c r="R68">
        <f t="shared" si="11"/>
        <v>-1.0276618429136588E-4</v>
      </c>
      <c r="S68">
        <f t="shared" si="12"/>
        <v>3.2010567774499017E-4</v>
      </c>
      <c r="T68">
        <f t="shared" si="13"/>
        <v>2.8609838203931976E-4</v>
      </c>
      <c r="U68">
        <f t="shared" si="14"/>
        <v>6.4128902012184383E-4</v>
      </c>
      <c r="W68">
        <f t="shared" si="15"/>
        <v>1.5934284001577011E-3</v>
      </c>
    </row>
    <row r="69" spans="5:23" x14ac:dyDescent="0.25">
      <c r="E69">
        <f t="shared" si="16"/>
        <v>40</v>
      </c>
      <c r="F69">
        <f t="shared" si="17"/>
        <v>5.6479127347780843E-2</v>
      </c>
      <c r="G69">
        <f t="shared" si="6"/>
        <v>6.1651863891439864E-4</v>
      </c>
      <c r="H69">
        <f t="shared" si="7"/>
        <v>2.7052970844259334E-3</v>
      </c>
      <c r="I69">
        <f t="shared" si="8"/>
        <v>-1.2495216130787251E-3</v>
      </c>
      <c r="K69">
        <f t="shared" si="20"/>
        <v>3.2733429785825265E-3</v>
      </c>
      <c r="N69">
        <f t="shared" si="18"/>
        <v>40</v>
      </c>
      <c r="O69">
        <f t="shared" si="19"/>
        <v>5.6479127347780843E-2</v>
      </c>
      <c r="P69">
        <f t="shared" si="9"/>
        <v>1.2299999999999976E-3</v>
      </c>
      <c r="Q69">
        <f t="shared" si="10"/>
        <v>4.3099999999999925E-4</v>
      </c>
      <c r="R69">
        <f t="shared" si="11"/>
        <v>-9.119999999999994E-5</v>
      </c>
      <c r="S69">
        <f t="shared" si="12"/>
        <v>4.3599999999999927E-4</v>
      </c>
      <c r="T69">
        <f t="shared" si="13"/>
        <v>3.4899999999999959E-4</v>
      </c>
      <c r="U69">
        <f t="shared" si="14"/>
        <v>7.8100000000000034E-4</v>
      </c>
      <c r="W69">
        <f t="shared" si="15"/>
        <v>2.0233402185495138E-3</v>
      </c>
    </row>
    <row r="70" spans="5:23" x14ac:dyDescent="0.25">
      <c r="E70">
        <f t="shared" si="16"/>
        <v>41</v>
      </c>
      <c r="F70">
        <f t="shared" si="17"/>
        <v>5.7891105531475369E-2</v>
      </c>
      <c r="G70">
        <f t="shared" si="6"/>
        <v>7.812924363245191E-4</v>
      </c>
      <c r="H70">
        <f t="shared" si="7"/>
        <v>3.6457711303689868E-3</v>
      </c>
      <c r="I70">
        <f t="shared" si="8"/>
        <v>-1.6214650371686663E-3</v>
      </c>
      <c r="K70">
        <f t="shared" si="20"/>
        <v>4.3521371988533902E-3</v>
      </c>
      <c r="N70">
        <f t="shared" si="18"/>
        <v>41</v>
      </c>
      <c r="O70">
        <f t="shared" si="19"/>
        <v>5.7891105531475369E-2</v>
      </c>
      <c r="P70">
        <f t="shared" si="9"/>
        <v>1.5557365225486958E-3</v>
      </c>
      <c r="Q70">
        <f t="shared" si="10"/>
        <v>5.1833014901144273E-4</v>
      </c>
      <c r="R70">
        <f t="shared" si="11"/>
        <v>-7.9071537381556574E-5</v>
      </c>
      <c r="S70">
        <f t="shared" si="12"/>
        <v>5.4920623727029727E-4</v>
      </c>
      <c r="T70">
        <f t="shared" si="13"/>
        <v>4.0974991690640339E-4</v>
      </c>
      <c r="U70">
        <f t="shared" si="14"/>
        <v>9.1589585516930257E-4</v>
      </c>
      <c r="W70">
        <f t="shared" si="15"/>
        <v>2.4449973792869486E-3</v>
      </c>
    </row>
    <row r="71" spans="5:23" x14ac:dyDescent="0.25">
      <c r="E71">
        <f t="shared" si="16"/>
        <v>42</v>
      </c>
      <c r="F71">
        <f t="shared" si="17"/>
        <v>5.9303083715169888E-2</v>
      </c>
      <c r="G71">
        <f t="shared" si="6"/>
        <v>9.4124930605859797E-4</v>
      </c>
      <c r="H71">
        <f t="shared" si="7"/>
        <v>4.5637677849513806E-3</v>
      </c>
      <c r="I71">
        <f t="shared" si="8"/>
        <v>-1.9834115901126229E-3</v>
      </c>
      <c r="K71">
        <f t="shared" si="20"/>
        <v>5.4055571403785014E-3</v>
      </c>
      <c r="N71">
        <f t="shared" si="18"/>
        <v>42</v>
      </c>
      <c r="O71">
        <f t="shared" si="19"/>
        <v>5.9303083715169888E-2</v>
      </c>
      <c r="P71">
        <f t="shared" si="9"/>
        <v>1.8718814121009867E-3</v>
      </c>
      <c r="Q71">
        <f t="shared" si="10"/>
        <v>6.0246462029196551E-4</v>
      </c>
      <c r="R71">
        <f t="shared" si="11"/>
        <v>-6.6455572441201794E-5</v>
      </c>
      <c r="S71">
        <f t="shared" si="12"/>
        <v>6.5902643545821642E-4</v>
      </c>
      <c r="T71">
        <f t="shared" si="13"/>
        <v>4.6797358931940458E-4</v>
      </c>
      <c r="U71">
        <f t="shared" si="14"/>
        <v>1.0451449078252054E-3</v>
      </c>
      <c r="W71">
        <f t="shared" si="15"/>
        <v>2.8539342572083039E-3</v>
      </c>
    </row>
    <row r="72" spans="5:23" x14ac:dyDescent="0.25">
      <c r="E72">
        <f t="shared" si="16"/>
        <v>43</v>
      </c>
      <c r="F72">
        <f t="shared" si="17"/>
        <v>6.0715061898864407E-2</v>
      </c>
      <c r="G72">
        <f t="shared" si="6"/>
        <v>1.0954030608236701E-3</v>
      </c>
      <c r="H72">
        <f t="shared" si="7"/>
        <v>5.4536272935327614E-3</v>
      </c>
      <c r="I72">
        <f t="shared" si="8"/>
        <v>-2.3331297510522453E-3</v>
      </c>
      <c r="K72">
        <f t="shared" si="20"/>
        <v>6.4263925960242555E-3</v>
      </c>
      <c r="N72">
        <f t="shared" si="18"/>
        <v>43</v>
      </c>
      <c r="O72">
        <f t="shared" si="19"/>
        <v>6.0715061898864407E-2</v>
      </c>
      <c r="P72">
        <f t="shared" si="9"/>
        <v>2.1764855302839445E-3</v>
      </c>
      <c r="Q72">
        <f t="shared" si="10"/>
        <v>6.828846968485715E-4</v>
      </c>
      <c r="R72">
        <f t="shared" si="11"/>
        <v>-5.3429886798026402E-5</v>
      </c>
      <c r="S72">
        <f t="shared" si="12"/>
        <v>7.6478351652300883E-4</v>
      </c>
      <c r="T72">
        <f t="shared" si="13"/>
        <v>5.2331204893724245E-4</v>
      </c>
      <c r="U72">
        <f t="shared" si="14"/>
        <v>1.1679502945784194E-3</v>
      </c>
      <c r="W72">
        <f t="shared" si="15"/>
        <v>3.2467421127149467E-3</v>
      </c>
    </row>
    <row r="73" spans="5:23" x14ac:dyDescent="0.25">
      <c r="E73">
        <f t="shared" si="16"/>
        <v>44</v>
      </c>
      <c r="F73">
        <f t="shared" si="17"/>
        <v>6.2127040082558926E-2</v>
      </c>
      <c r="G73">
        <f t="shared" si="6"/>
        <v>1.2428032914602845E-3</v>
      </c>
      <c r="H73">
        <f t="shared" si="7"/>
        <v>6.30986337633442E-3</v>
      </c>
      <c r="I73">
        <f t="shared" si="8"/>
        <v>-2.6684633912322665E-3</v>
      </c>
      <c r="K73">
        <f t="shared" si="20"/>
        <v>7.4080434318069587E-3</v>
      </c>
      <c r="N73">
        <f t="shared" si="18"/>
        <v>44</v>
      </c>
      <c r="O73">
        <f t="shared" si="19"/>
        <v>6.2127040082558926E-2</v>
      </c>
      <c r="P73">
        <f t="shared" si="9"/>
        <v>2.4676708914178158E-3</v>
      </c>
      <c r="Q73">
        <f t="shared" si="10"/>
        <v>7.5909456216690101E-4</v>
      </c>
      <c r="R73">
        <f t="shared" si="11"/>
        <v>-4.0074788135500889E-5</v>
      </c>
      <c r="S73">
        <f t="shared" si="12"/>
        <v>8.6582545289210953E-4</v>
      </c>
      <c r="T73">
        <f t="shared" si="13"/>
        <v>5.7542411575446683E-4</v>
      </c>
      <c r="U73">
        <f t="shared" si="14"/>
        <v>1.2835548793826734E-3</v>
      </c>
      <c r="W73">
        <f t="shared" si="15"/>
        <v>3.6205228665336345E-3</v>
      </c>
    </row>
    <row r="74" spans="5:23" x14ac:dyDescent="0.25">
      <c r="E74">
        <f t="shared" si="16"/>
        <v>45</v>
      </c>
      <c r="F74">
        <f t="shared" si="17"/>
        <v>6.3539018266253453E-2</v>
      </c>
      <c r="G74">
        <f t="shared" si="6"/>
        <v>1.3825412265310133E-3</v>
      </c>
      <c r="H74">
        <f t="shared" si="7"/>
        <v>7.1271970531784825E-3</v>
      </c>
      <c r="I74">
        <f t="shared" si="8"/>
        <v>-2.9873450672512187E-3</v>
      </c>
      <c r="K74">
        <f t="shared" si="20"/>
        <v>8.3443038040782579E-3</v>
      </c>
      <c r="N74">
        <f t="shared" si="18"/>
        <v>45</v>
      </c>
      <c r="O74">
        <f t="shared" si="19"/>
        <v>6.3539018266253453E-2</v>
      </c>
      <c r="P74">
        <f t="shared" si="9"/>
        <v>2.7436422409222593E-3</v>
      </c>
      <c r="Q74">
        <f t="shared" si="10"/>
        <v>8.3062435708491575E-4</v>
      </c>
      <c r="R74">
        <f t="shared" si="11"/>
        <v>-2.6472615077900816E-5</v>
      </c>
      <c r="S74">
        <f t="shared" si="12"/>
        <v>9.6152928742795213E-4</v>
      </c>
      <c r="T74">
        <f t="shared" si="13"/>
        <v>6.2398850155012979E-4</v>
      </c>
      <c r="U74">
        <f t="shared" si="14"/>
        <v>1.3912459215302219E-3</v>
      </c>
      <c r="W74">
        <f t="shared" si="15"/>
        <v>3.9726931399204947E-3</v>
      </c>
    </row>
    <row r="75" spans="5:23" x14ac:dyDescent="0.25">
      <c r="E75">
        <f t="shared" si="16"/>
        <v>46</v>
      </c>
      <c r="F75">
        <f t="shared" si="17"/>
        <v>6.4950996449947965E-2</v>
      </c>
      <c r="G75">
        <f t="shared" si="6"/>
        <v>1.513755335198568E-3</v>
      </c>
      <c r="H75">
        <f t="shared" si="7"/>
        <v>7.9005891901561629E-3</v>
      </c>
      <c r="I75">
        <f t="shared" si="8"/>
        <v>-3.2878087675375207E-3</v>
      </c>
      <c r="K75">
        <f t="shared" si="20"/>
        <v>9.2293155328189574E-3</v>
      </c>
      <c r="N75">
        <f t="shared" si="18"/>
        <v>46</v>
      </c>
      <c r="O75">
        <f t="shared" si="19"/>
        <v>6.4950996449947965E-2</v>
      </c>
      <c r="P75">
        <f t="shared" si="9"/>
        <v>3.002698123657787E-3</v>
      </c>
      <c r="Q75">
        <f t="shared" si="10"/>
        <v>8.9703307663087384E-4</v>
      </c>
      <c r="R75">
        <f t="shared" si="11"/>
        <v>-1.270722954530768E-5</v>
      </c>
      <c r="S75">
        <f t="shared" si="12"/>
        <v>1.0513049741658661E-3</v>
      </c>
      <c r="T75">
        <f t="shared" si="13"/>
        <v>6.6870579073650298E-4</v>
      </c>
      <c r="U75">
        <f t="shared" si="14"/>
        <v>1.4903594699353215E-3</v>
      </c>
      <c r="W75">
        <f t="shared" si="15"/>
        <v>4.3009073319740425E-3</v>
      </c>
    </row>
    <row r="76" spans="5:23" x14ac:dyDescent="0.25">
      <c r="E76">
        <f t="shared" si="16"/>
        <v>47</v>
      </c>
      <c r="F76">
        <f t="shared" si="17"/>
        <v>6.6362974633642491E-2</v>
      </c>
      <c r="G76">
        <f t="shared" si="6"/>
        <v>1.6356366388498959E-3</v>
      </c>
      <c r="H76">
        <f t="shared" si="7"/>
        <v>8.6252715675640447E-3</v>
      </c>
      <c r="I76">
        <f t="shared" si="8"/>
        <v>-3.5680020334646011E-3</v>
      </c>
      <c r="K76">
        <f t="shared" si="20"/>
        <v>1.0057570390758469E-2</v>
      </c>
      <c r="N76">
        <f t="shared" si="18"/>
        <v>47</v>
      </c>
      <c r="O76">
        <f t="shared" si="19"/>
        <v>6.6362974633642491E-2</v>
      </c>
      <c r="P76">
        <f t="shared" si="9"/>
        <v>3.2432413739625181E-3</v>
      </c>
      <c r="Q76">
        <f t="shared" si="10"/>
        <v>9.5791128896563569E-4</v>
      </c>
      <c r="R76">
        <f t="shared" si="11"/>
        <v>1.1365002830150498E-6</v>
      </c>
      <c r="S76">
        <f t="shared" si="12"/>
        <v>1.1345990161436695E-3</v>
      </c>
      <c r="T76">
        <f t="shared" si="13"/>
        <v>7.0930028635574581E-4</v>
      </c>
      <c r="U76">
        <f t="shared" si="14"/>
        <v>1.5802844566134564E-3</v>
      </c>
      <c r="W76">
        <f t="shared" si="15"/>
        <v>4.6030272826924779E-3</v>
      </c>
    </row>
    <row r="77" spans="5:23" x14ac:dyDescent="0.25">
      <c r="E77">
        <f t="shared" si="16"/>
        <v>48</v>
      </c>
      <c r="F77">
        <f t="shared" si="17"/>
        <v>6.7774952817337017E-2</v>
      </c>
      <c r="G77">
        <f t="shared" si="6"/>
        <v>1.7474336987183387E-3</v>
      </c>
      <c r="H77">
        <f t="shared" si="7"/>
        <v>9.2967762775640443E-3</v>
      </c>
      <c r="I77">
        <f t="shared" si="8"/>
        <v>-3.8261973803742971E-3</v>
      </c>
      <c r="K77">
        <f t="shared" si="20"/>
        <v>1.0823928709594441E-2</v>
      </c>
      <c r="N77">
        <f t="shared" si="18"/>
        <v>48</v>
      </c>
      <c r="O77">
        <f t="shared" si="19"/>
        <v>6.7774952817337017E-2</v>
      </c>
      <c r="P77">
        <f t="shared" si="9"/>
        <v>3.4637889627095728E-3</v>
      </c>
      <c r="Q77">
        <f t="shared" si="10"/>
        <v>1.0128836596660969E-3</v>
      </c>
      <c r="R77">
        <f t="shared" si="11"/>
        <v>1.4973223209168297E-5</v>
      </c>
      <c r="S77">
        <f t="shared" si="12"/>
        <v>1.2108978778944881E-3</v>
      </c>
      <c r="T77">
        <f t="shared" si="13"/>
        <v>7.4552170984332558E-4</v>
      </c>
      <c r="U77">
        <f t="shared" si="14"/>
        <v>1.6604664641186621E-3</v>
      </c>
      <c r="W77">
        <f t="shared" si="15"/>
        <v>4.8771120072590574E-3</v>
      </c>
    </row>
    <row r="78" spans="5:23" x14ac:dyDescent="0.25">
      <c r="E78">
        <f t="shared" si="16"/>
        <v>49</v>
      </c>
      <c r="F78">
        <f t="shared" si="17"/>
        <v>6.9186931001031529E-2</v>
      </c>
      <c r="G78">
        <f t="shared" si="6"/>
        <v>1.8484572487535112E-3</v>
      </c>
      <c r="H78">
        <f t="shared" si="7"/>
        <v>9.9109632703210399E-3</v>
      </c>
      <c r="I78">
        <f t="shared" si="8"/>
        <v>-4.0608029480942451E-3</v>
      </c>
      <c r="K78">
        <f t="shared" si="20"/>
        <v>1.1523643390730212E-2</v>
      </c>
      <c r="N78">
        <f t="shared" si="18"/>
        <v>49</v>
      </c>
      <c r="O78">
        <f t="shared" si="19"/>
        <v>6.9186931001031529E-2</v>
      </c>
      <c r="P78">
        <f t="shared" si="9"/>
        <v>3.6629811406748087E-3</v>
      </c>
      <c r="Q78">
        <f t="shared" si="10"/>
        <v>1.0616112657867206E-3</v>
      </c>
      <c r="R78">
        <f t="shared" si="11"/>
        <v>2.8717631235134892E-5</v>
      </c>
      <c r="S78">
        <f t="shared" si="12"/>
        <v>1.2797311515636816E-3</v>
      </c>
      <c r="T78">
        <f t="shared" si="13"/>
        <v>7.7714674407859544E-4</v>
      </c>
      <c r="U78">
        <f t="shared" si="14"/>
        <v>1.7304111437114454E-3</v>
      </c>
      <c r="W78">
        <f t="shared" si="15"/>
        <v>5.1214165712568501E-3</v>
      </c>
    </row>
    <row r="79" spans="5:23" x14ac:dyDescent="0.25">
      <c r="E79">
        <f t="shared" si="16"/>
        <v>50</v>
      </c>
      <c r="F79">
        <f t="shared" si="17"/>
        <v>7.0598909184726055E-2</v>
      </c>
      <c r="G79">
        <f t="shared" si="6"/>
        <v>1.9380844451757102E-3</v>
      </c>
      <c r="H79">
        <f t="shared" si="7"/>
        <v>1.0464045878786774E-2</v>
      </c>
      <c r="I79">
        <f t="shared" si="8"/>
        <v>-4.2703723152851831E-3</v>
      </c>
      <c r="K79">
        <f t="shared" si="20"/>
        <v>1.21523850355462E-2</v>
      </c>
      <c r="N79">
        <f t="shared" si="18"/>
        <v>50</v>
      </c>
      <c r="O79">
        <f t="shared" si="19"/>
        <v>7.0598909184726055E-2</v>
      </c>
      <c r="P79">
        <f t="shared" si="9"/>
        <v>3.8395898218429514E-3</v>
      </c>
      <c r="Q79">
        <f t="shared" si="10"/>
        <v>1.1037936854322006E-3</v>
      </c>
      <c r="R79">
        <f t="shared" si="11"/>
        <v>4.2284985514955447E-5</v>
      </c>
      <c r="S79">
        <f t="shared" si="12"/>
        <v>1.3406744571296937E-3</v>
      </c>
      <c r="T79">
        <f t="shared" si="13"/>
        <v>8.0398041020910424E-4</v>
      </c>
      <c r="U79">
        <f t="shared" si="14"/>
        <v>1.7896872631831516E-3</v>
      </c>
      <c r="W79">
        <f t="shared" si="15"/>
        <v>5.3343951503427248E-3</v>
      </c>
    </row>
    <row r="80" spans="5:23" x14ac:dyDescent="0.25">
      <c r="E80">
        <f t="shared" si="16"/>
        <v>51</v>
      </c>
      <c r="F80">
        <f t="shared" si="17"/>
        <v>7.2010887368420581E-2</v>
      </c>
      <c r="G80">
        <f t="shared" si="6"/>
        <v>2.0157627065149233E-3</v>
      </c>
      <c r="H80">
        <f t="shared" si="7"/>
        <v>1.0952614164761442E-2</v>
      </c>
      <c r="I80">
        <f t="shared" si="8"/>
        <v>-4.453613417109494E-3</v>
      </c>
      <c r="K80">
        <f t="shared" si="20"/>
        <v>1.2706266271651528E-2</v>
      </c>
      <c r="N80">
        <f t="shared" si="18"/>
        <v>51</v>
      </c>
      <c r="O80">
        <f t="shared" si="19"/>
        <v>7.2010887368420581E-2</v>
      </c>
      <c r="P80">
        <f t="shared" si="9"/>
        <v>3.9925261549662548E-3</v>
      </c>
      <c r="Q80">
        <f t="shared" si="10"/>
        <v>1.1391708499583443E-3</v>
      </c>
      <c r="R80">
        <f t="shared" si="11"/>
        <v>5.5591638797891899E-5</v>
      </c>
      <c r="S80">
        <f t="shared" si="12"/>
        <v>1.3933520588480051E-3</v>
      </c>
      <c r="T80">
        <f t="shared" si="13"/>
        <v>8.258572697600583E-4</v>
      </c>
      <c r="U80">
        <f t="shared" si="14"/>
        <v>1.8379293655459276E-3</v>
      </c>
      <c r="W80">
        <f t="shared" si="15"/>
        <v>5.5147058418359499E-3</v>
      </c>
    </row>
    <row r="81" spans="5:23" x14ac:dyDescent="0.25">
      <c r="E81">
        <f t="shared" si="16"/>
        <v>52</v>
      </c>
      <c r="F81">
        <f t="shared" si="17"/>
        <v>7.3422865552115094E-2</v>
      </c>
      <c r="G81">
        <f t="shared" si="6"/>
        <v>2.0810131204593517E-3</v>
      </c>
      <c r="H81">
        <f t="shared" si="7"/>
        <v>1.1373655942296553E-2</v>
      </c>
      <c r="I81">
        <f t="shared" si="8"/>
        <v>-4.6093965112405768E-3</v>
      </c>
      <c r="K81">
        <f t="shared" si="20"/>
        <v>1.3181864301048712E-2</v>
      </c>
      <c r="N81">
        <f t="shared" si="18"/>
        <v>52</v>
      </c>
      <c r="O81">
        <f t="shared" si="19"/>
        <v>7.3422865552115094E-2</v>
      </c>
      <c r="P81">
        <f t="shared" si="9"/>
        <v>4.1208472366945203E-3</v>
      </c>
      <c r="Q81">
        <f t="shared" si="10"/>
        <v>1.1675246473817462E-3</v>
      </c>
      <c r="R81">
        <f t="shared" si="11"/>
        <v>6.8555551141543573E-5</v>
      </c>
      <c r="S81">
        <f t="shared" si="12"/>
        <v>1.4374391817869412E-3</v>
      </c>
      <c r="T81">
        <f t="shared" si="13"/>
        <v>8.4264244461753149E-4</v>
      </c>
      <c r="U81">
        <f t="shared" si="14"/>
        <v>1.8748400221965797E-3</v>
      </c>
      <c r="W81">
        <f t="shared" si="15"/>
        <v>5.66121595126269E-3</v>
      </c>
    </row>
    <row r="82" spans="5:23" x14ac:dyDescent="0.25">
      <c r="E82">
        <f t="shared" si="16"/>
        <v>53</v>
      </c>
      <c r="F82">
        <f t="shared" si="17"/>
        <v>7.483484373580962E-2</v>
      </c>
      <c r="G82">
        <f t="shared" si="6"/>
        <v>2.1334333965090644E-3</v>
      </c>
      <c r="H82">
        <f t="shared" si="7"/>
        <v>1.1724575348823017E-2</v>
      </c>
      <c r="I82">
        <f t="shared" si="8"/>
        <v>-4.7367611430999849E-3</v>
      </c>
      <c r="K82">
        <f t="shared" si="20"/>
        <v>1.3576241119648998E-2</v>
      </c>
      <c r="N82">
        <f t="shared" si="18"/>
        <v>53</v>
      </c>
      <c r="O82">
        <f t="shared" si="19"/>
        <v>7.483484373580962E-2</v>
      </c>
      <c r="P82">
        <f t="shared" si="9"/>
        <v>4.2237619248878039E-3</v>
      </c>
      <c r="Q82">
        <f t="shared" si="10"/>
        <v>1.188680267112698E-3</v>
      </c>
      <c r="R82">
        <f t="shared" si="11"/>
        <v>8.1096795715373513E-5</v>
      </c>
      <c r="S82">
        <f t="shared" si="12"/>
        <v>1.4726640141731282E-3</v>
      </c>
      <c r="T82">
        <f t="shared" si="13"/>
        <v>8.5423244859689066E-4</v>
      </c>
      <c r="U82">
        <f t="shared" si="14"/>
        <v>1.9001916666628179E-3</v>
      </c>
      <c r="W82">
        <f t="shared" si="15"/>
        <v>5.773007043886386E-3</v>
      </c>
    </row>
    <row r="83" spans="5:23" x14ac:dyDescent="0.25">
      <c r="E83">
        <f t="shared" si="16"/>
        <v>54</v>
      </c>
      <c r="F83">
        <f t="shared" si="17"/>
        <v>7.6246821919504146E-2</v>
      </c>
      <c r="G83">
        <f t="shared" si="6"/>
        <v>2.172700346230703E-3</v>
      </c>
      <c r="H83">
        <f t="shared" si="7"/>
        <v>1.2003208849507046E-2</v>
      </c>
      <c r="I83">
        <f t="shared" si="8"/>
        <v>-4.8349220673792621E-3</v>
      </c>
      <c r="K83">
        <f t="shared" si="20"/>
        <v>1.3886961066017459E-2</v>
      </c>
      <c r="N83">
        <f t="shared" si="18"/>
        <v>54</v>
      </c>
      <c r="O83">
        <f t="shared" si="19"/>
        <v>7.6246821919504146E-2</v>
      </c>
      <c r="P83">
        <f t="shared" si="9"/>
        <v>4.3006357162707863E-3</v>
      </c>
      <c r="Q83">
        <f t="shared" si="10"/>
        <v>1.2025072777206002E-3</v>
      </c>
      <c r="R83">
        <f t="shared" si="11"/>
        <v>9.3138051576196793E-5</v>
      </c>
      <c r="S83">
        <f t="shared" si="12"/>
        <v>1.4988093832014593E-3</v>
      </c>
      <c r="T83">
        <f t="shared" si="13"/>
        <v>8.6055582546953565E-4</v>
      </c>
      <c r="U83">
        <f t="shared" si="14"/>
        <v>1.9138279976262298E-3</v>
      </c>
      <c r="W83">
        <f t="shared" si="15"/>
        <v>5.8493793475291869E-3</v>
      </c>
    </row>
    <row r="84" spans="5:23" x14ac:dyDescent="0.25">
      <c r="E84">
        <f t="shared" si="16"/>
        <v>55</v>
      </c>
      <c r="F84">
        <f t="shared" si="17"/>
        <v>7.7658800103198658E-2</v>
      </c>
      <c r="G84">
        <f t="shared" si="6"/>
        <v>2.198571875821649E-3</v>
      </c>
      <c r="H84">
        <f t="shared" si="7"/>
        <v>1.2207838576161884E-2</v>
      </c>
      <c r="I84">
        <f t="shared" si="8"/>
        <v>-4.9032740893384117E-3</v>
      </c>
      <c r="K84">
        <f t="shared" si="20"/>
        <v>1.4112105470913695E-2</v>
      </c>
      <c r="N84">
        <f t="shared" si="18"/>
        <v>55</v>
      </c>
      <c r="O84">
        <f t="shared" si="19"/>
        <v>7.7658800103198658E-2</v>
      </c>
      <c r="P84">
        <f t="shared" si="9"/>
        <v>4.3509946583564644E-3</v>
      </c>
      <c r="Q84">
        <f t="shared" si="10"/>
        <v>1.2089204310871075E-3</v>
      </c>
      <c r="R84">
        <f t="shared" si="11"/>
        <v>1.0460508037750809E-4</v>
      </c>
      <c r="S84">
        <f t="shared" si="12"/>
        <v>1.5157140939776575E-3</v>
      </c>
      <c r="T84">
        <f t="shared" si="13"/>
        <v>8.6157358951431033E-4</v>
      </c>
      <c r="U84">
        <f t="shared" si="14"/>
        <v>1.9156649425718872E-3</v>
      </c>
      <c r="W84">
        <f t="shared" si="15"/>
        <v>5.8898552577135417E-3</v>
      </c>
    </row>
    <row r="85" spans="5:23" x14ac:dyDescent="0.25">
      <c r="E85">
        <f t="shared" si="16"/>
        <v>56</v>
      </c>
      <c r="F85">
        <f t="shared" si="17"/>
        <v>7.9070778286893184E-2</v>
      </c>
      <c r="G85">
        <f t="shared" si="6"/>
        <v>2.210888478698817E-3</v>
      </c>
      <c r="H85">
        <f t="shared" si="7"/>
        <v>1.2337202918476418E-2</v>
      </c>
      <c r="I85">
        <f t="shared" si="8"/>
        <v>-4.9413957960326976E-3</v>
      </c>
      <c r="K85">
        <f t="shared" si="20"/>
        <v>1.4250284248541365E-2</v>
      </c>
      <c r="N85">
        <f t="shared" si="18"/>
        <v>56</v>
      </c>
      <c r="O85">
        <f t="shared" si="19"/>
        <v>7.9070778286893184E-2</v>
      </c>
      <c r="P85">
        <f t="shared" si="9"/>
        <v>4.37452827152083E-3</v>
      </c>
      <c r="Q85">
        <f t="shared" si="10"/>
        <v>1.2078801879891257E-3</v>
      </c>
      <c r="R85">
        <f t="shared" si="11"/>
        <v>1.1542718407357303E-4</v>
      </c>
      <c r="S85">
        <f t="shared" si="12"/>
        <v>1.5232739233384013E-3</v>
      </c>
      <c r="T85">
        <f t="shared" si="13"/>
        <v>8.5727946587743761E-4</v>
      </c>
      <c r="U85">
        <f t="shared" si="14"/>
        <v>1.9056911761233528E-3</v>
      </c>
      <c r="W85">
        <f t="shared" si="15"/>
        <v>5.8941817941571498E-3</v>
      </c>
    </row>
    <row r="86" spans="5:23" x14ac:dyDescent="0.25">
      <c r="E86">
        <f t="shared" si="16"/>
        <v>57</v>
      </c>
      <c r="F86">
        <f t="shared" si="17"/>
        <v>8.048275647058771E-2</v>
      </c>
      <c r="G86">
        <f t="shared" si="6"/>
        <v>2.2095742189097833E-3</v>
      </c>
      <c r="H86">
        <f t="shared" si="7"/>
        <v>1.2390504302262267E-2</v>
      </c>
      <c r="I86">
        <f t="shared" si="8"/>
        <v>-4.9490521544635971E-3</v>
      </c>
      <c r="K86">
        <f t="shared" si="20"/>
        <v>1.43006443180188E-2</v>
      </c>
      <c r="N86">
        <f t="shared" si="18"/>
        <v>57</v>
      </c>
      <c r="O86">
        <f t="shared" si="19"/>
        <v>8.048275647058771E-2</v>
      </c>
      <c r="P86">
        <f t="shared" si="9"/>
        <v>4.371091463213005E-3</v>
      </c>
      <c r="Q86">
        <f t="shared" si="10"/>
        <v>1.1993929618712696E-3</v>
      </c>
      <c r="R86">
        <f t="shared" si="11"/>
        <v>1.255376407963907E-4</v>
      </c>
      <c r="S86">
        <f t="shared" si="12"/>
        <v>1.5214422624217827E-3</v>
      </c>
      <c r="T86">
        <f t="shared" si="13"/>
        <v>8.476999292590801E-4</v>
      </c>
      <c r="U86">
        <f t="shared" si="14"/>
        <v>1.8839681898673961E-3</v>
      </c>
      <c r="W86">
        <f t="shared" si="15"/>
        <v>5.8623319209738425E-3</v>
      </c>
    </row>
    <row r="87" spans="5:23" x14ac:dyDescent="0.25">
      <c r="E87">
        <f t="shared" si="16"/>
        <v>58</v>
      </c>
      <c r="F87">
        <f t="shared" si="17"/>
        <v>8.1894734654282222E-2</v>
      </c>
      <c r="G87">
        <f t="shared" si="6"/>
        <v>2.1946371993031826E-3</v>
      </c>
      <c r="H87">
        <f t="shared" si="7"/>
        <v>1.2367414106763884E-2</v>
      </c>
      <c r="I87">
        <f t="shared" si="8"/>
        <v>-4.9261959606353859E-3</v>
      </c>
      <c r="K87">
        <f t="shared" si="20"/>
        <v>1.4262874780162582E-2</v>
      </c>
      <c r="N87">
        <f t="shared" si="18"/>
        <v>58</v>
      </c>
      <c r="O87">
        <f t="shared" si="19"/>
        <v>8.1894734654282222E-2</v>
      </c>
      <c r="P87">
        <f t="shared" si="9"/>
        <v>4.340705422499062E-3</v>
      </c>
      <c r="Q87">
        <f t="shared" si="10"/>
        <v>1.183511079304845E-3</v>
      </c>
      <c r="R87">
        <f t="shared" si="11"/>
        <v>1.3487411621819668E-4</v>
      </c>
      <c r="S87">
        <f t="shared" si="12"/>
        <v>1.5102304040264419E-3</v>
      </c>
      <c r="T87">
        <f t="shared" si="13"/>
        <v>8.328940406880091E-4</v>
      </c>
      <c r="U87">
        <f t="shared" si="14"/>
        <v>1.8506299132379121E-3</v>
      </c>
      <c r="W87">
        <f t="shared" si="15"/>
        <v>5.794504688501163E-3</v>
      </c>
    </row>
    <row r="88" spans="5:23" x14ac:dyDescent="0.25">
      <c r="E88">
        <f t="shared" si="16"/>
        <v>59</v>
      </c>
      <c r="F88">
        <f t="shared" si="17"/>
        <v>8.3306712837976749E-2</v>
      </c>
      <c r="G88">
        <f t="shared" si="6"/>
        <v>2.1661695115719535E-3</v>
      </c>
      <c r="H88">
        <f t="shared" si="7"/>
        <v>1.2268074690714783E-2</v>
      </c>
      <c r="I88">
        <f t="shared" si="8"/>
        <v>-4.8729681305834703E-3</v>
      </c>
      <c r="K88">
        <f t="shared" si="20"/>
        <v>1.4137208805636035E-2</v>
      </c>
      <c r="N88">
        <f t="shared" si="18"/>
        <v>59</v>
      </c>
      <c r="O88">
        <f t="shared" si="19"/>
        <v>8.3306712837976749E-2</v>
      </c>
      <c r="P88">
        <f t="shared" si="9"/>
        <v>4.2835574894243868E-3</v>
      </c>
      <c r="Q88">
        <f t="shared" si="10"/>
        <v>1.1603324573771353E-3</v>
      </c>
      <c r="R88">
        <f t="shared" si="11"/>
        <v>1.4337904786332285E-4</v>
      </c>
      <c r="S88">
        <f t="shared" si="12"/>
        <v>1.4897074729877072E-3</v>
      </c>
      <c r="T88">
        <f t="shared" si="13"/>
        <v>8.1295308339072265E-4</v>
      </c>
      <c r="U88">
        <f t="shared" si="14"/>
        <v>1.8058818877964213E-3</v>
      </c>
      <c r="W88">
        <f t="shared" si="15"/>
        <v>5.6911241924219921E-3</v>
      </c>
    </row>
    <row r="89" spans="5:23" x14ac:dyDescent="0.25">
      <c r="E89">
        <f t="shared" si="16"/>
        <v>60</v>
      </c>
      <c r="F89">
        <f t="shared" si="17"/>
        <v>8.4718691021671261E-2</v>
      </c>
      <c r="G89">
        <f t="shared" si="6"/>
        <v>2.1243466684774258E-3</v>
      </c>
      <c r="H89">
        <f t="shared" si="7"/>
        <v>1.2093098514648615E-2</v>
      </c>
      <c r="I89">
        <f t="shared" si="8"/>
        <v>-4.7896968315801723E-3</v>
      </c>
      <c r="K89">
        <f t="shared" si="20"/>
        <v>1.3924422218787105E-2</v>
      </c>
      <c r="N89">
        <f t="shared" si="18"/>
        <v>60</v>
      </c>
      <c r="O89">
        <f t="shared" si="19"/>
        <v>8.4718691021671261E-2</v>
      </c>
      <c r="P89">
        <f t="shared" si="9"/>
        <v>4.2000000000000006E-3</v>
      </c>
      <c r="Q89">
        <f t="shared" si="10"/>
        <v>1.1300000000000001E-3</v>
      </c>
      <c r="R89">
        <f t="shared" si="11"/>
        <v>1.5100000000000004E-4</v>
      </c>
      <c r="S89">
        <f t="shared" si="12"/>
        <v>1.4600000000000001E-3</v>
      </c>
      <c r="T89">
        <f t="shared" si="13"/>
        <v>7.8800000000000007E-4</v>
      </c>
      <c r="U89">
        <f t="shared" si="14"/>
        <v>1.7500000000000003E-3</v>
      </c>
      <c r="W89">
        <f t="shared" si="15"/>
        <v>5.5528373828161049E-3</v>
      </c>
    </row>
    <row r="90" spans="5:23" x14ac:dyDescent="0.25">
      <c r="E90">
        <f t="shared" si="16"/>
        <v>61</v>
      </c>
      <c r="F90">
        <f t="shared" si="17"/>
        <v>8.6130669205365787E-2</v>
      </c>
      <c r="G90">
        <f t="shared" si="6"/>
        <v>2.0694265217547827E-3</v>
      </c>
      <c r="H90">
        <f t="shared" si="7"/>
        <v>1.1843564364876312E-2</v>
      </c>
      <c r="I90">
        <f t="shared" si="8"/>
        <v>-4.6768954588743607E-3</v>
      </c>
      <c r="K90">
        <f t="shared" si="20"/>
        <v>1.3625828788915707E-2</v>
      </c>
      <c r="N90">
        <f t="shared" si="18"/>
        <v>61</v>
      </c>
      <c r="O90">
        <f t="shared" si="19"/>
        <v>8.6130669205365787E-2</v>
      </c>
      <c r="P90">
        <f t="shared" si="9"/>
        <v>4.0905481139338878E-3</v>
      </c>
      <c r="Q90">
        <f t="shared" si="10"/>
        <v>1.0927007168597335E-3</v>
      </c>
      <c r="R90">
        <f t="shared" si="11"/>
        <v>1.5768998692408185E-4</v>
      </c>
      <c r="S90">
        <f t="shared" si="12"/>
        <v>1.4212911415130264E-3</v>
      </c>
      <c r="T90">
        <f t="shared" si="13"/>
        <v>7.5818863457268696E-4</v>
      </c>
      <c r="U90">
        <f t="shared" si="14"/>
        <v>1.6833287802695267E-3</v>
      </c>
      <c r="W90">
        <f t="shared" si="15"/>
        <v>5.3805107987327698E-3</v>
      </c>
    </row>
    <row r="91" spans="5:23" x14ac:dyDescent="0.25">
      <c r="E91">
        <f t="shared" si="16"/>
        <v>62</v>
      </c>
      <c r="F91">
        <f t="shared" si="17"/>
        <v>8.7542647389060313E-2</v>
      </c>
      <c r="G91">
        <f t="shared" si="6"/>
        <v>2.0017476723713725E-3</v>
      </c>
      <c r="H91">
        <f t="shared" si="7"/>
        <v>1.1521010702409748E-2</v>
      </c>
      <c r="I91">
        <f t="shared" si="8"/>
        <v>-4.5352594704390348E-3</v>
      </c>
      <c r="K91">
        <f t="shared" si="20"/>
        <v>1.3243272268763135E-2</v>
      </c>
      <c r="N91">
        <f t="shared" si="18"/>
        <v>62</v>
      </c>
      <c r="O91">
        <f t="shared" si="19"/>
        <v>8.7542647389060313E-2</v>
      </c>
      <c r="P91">
        <f t="shared" si="9"/>
        <v>3.9558766385000953E-3</v>
      </c>
      <c r="Q91">
        <f t="shared" si="10"/>
        <v>1.0486645704401657E-3</v>
      </c>
      <c r="R91">
        <f t="shared" si="11"/>
        <v>1.6340776264153482E-4</v>
      </c>
      <c r="S91">
        <f t="shared" si="12"/>
        <v>1.3738195505113605E-3</v>
      </c>
      <c r="T91">
        <f t="shared" si="13"/>
        <v>7.2370278408992819E-4</v>
      </c>
      <c r="U91">
        <f t="shared" si="14"/>
        <v>1.6062792788450718E-3</v>
      </c>
      <c r="W91">
        <f t="shared" si="15"/>
        <v>5.1752263617674621E-3</v>
      </c>
    </row>
    <row r="92" spans="5:23" x14ac:dyDescent="0.25">
      <c r="E92">
        <f t="shared" si="16"/>
        <v>63</v>
      </c>
      <c r="F92">
        <f t="shared" si="17"/>
        <v>8.8954625572754825E-2</v>
      </c>
      <c r="G92">
        <f t="shared" si="6"/>
        <v>1.921727382939145E-3</v>
      </c>
      <c r="H92">
        <f t="shared" si="7"/>
        <v>1.1127426177838006E-2</v>
      </c>
      <c r="I92">
        <f t="shared" si="8"/>
        <v>-4.3656620992416368E-3</v>
      </c>
      <c r="K92">
        <f t="shared" si="20"/>
        <v>1.2779115250448765E-2</v>
      </c>
      <c r="N92">
        <f t="shared" si="18"/>
        <v>63</v>
      </c>
      <c r="O92">
        <f t="shared" si="19"/>
        <v>8.8954625572754825E-2</v>
      </c>
      <c r="P92">
        <f t="shared" si="9"/>
        <v>3.7968158681274799E-3</v>
      </c>
      <c r="Q92">
        <f t="shared" si="10"/>
        <v>9.9816305822747996E-4</v>
      </c>
      <c r="R92">
        <f t="shared" si="11"/>
        <v>1.6811807516370773E-4</v>
      </c>
      <c r="S92">
        <f t="shared" si="12"/>
        <v>1.3178779051394337E-3</v>
      </c>
      <c r="T92">
        <f t="shared" si="13"/>
        <v>6.8475506528765863E-4</v>
      </c>
      <c r="U92">
        <f t="shared" si="14"/>
        <v>1.5193265315244723E-3</v>
      </c>
      <c r="W92">
        <f t="shared" si="15"/>
        <v>4.9382764496859934E-3</v>
      </c>
    </row>
    <row r="93" spans="5:23" x14ac:dyDescent="0.25">
      <c r="E93">
        <f t="shared" si="16"/>
        <v>64</v>
      </c>
      <c r="F93">
        <f t="shared" si="17"/>
        <v>9.0366603756449351E-2</v>
      </c>
      <c r="G93">
        <f t="shared" si="6"/>
        <v>1.8298590051518951E-3</v>
      </c>
      <c r="H93">
        <f t="shared" si="7"/>
        <v>1.0665237370635199E-2</v>
      </c>
      <c r="I93">
        <f t="shared" si="8"/>
        <v>-4.1691489694724504E-3</v>
      </c>
      <c r="K93">
        <f t="shared" ref="K93:K129" si="21">SQRT((G93-H93)^2+H93^2+G93^2+6*(I93^2))/SQRT(2)</f>
        <v>1.2236224944604007E-2</v>
      </c>
      <c r="N93">
        <f t="shared" si="18"/>
        <v>64</v>
      </c>
      <c r="O93">
        <f t="shared" si="19"/>
        <v>9.0366603756449351E-2</v>
      </c>
      <c r="P93">
        <f t="shared" si="9"/>
        <v>3.6143464653584606E-3</v>
      </c>
      <c r="Q93">
        <f t="shared" si="10"/>
        <v>9.415075388379215E-4</v>
      </c>
      <c r="R93">
        <f t="shared" si="11"/>
        <v>1.7179188384756341E-4</v>
      </c>
      <c r="S93">
        <f t="shared" si="12"/>
        <v>1.2538111042434477E-3</v>
      </c>
      <c r="T93">
        <f t="shared" si="13"/>
        <v>6.4158560380372465E-4</v>
      </c>
      <c r="U93">
        <f t="shared" si="14"/>
        <v>1.4230066309096848E-3</v>
      </c>
      <c r="W93">
        <f t="shared" si="15"/>
        <v>4.6711586156870186E-3</v>
      </c>
    </row>
    <row r="94" spans="5:23" x14ac:dyDescent="0.25">
      <c r="E94">
        <f t="shared" si="16"/>
        <v>65</v>
      </c>
      <c r="F94">
        <f t="shared" si="17"/>
        <v>9.1778581940143877E-2</v>
      </c>
      <c r="G94">
        <f t="shared" ref="G94:G157" si="22">$I$16*COS(2*PI()*$G$26*F94+$K$16+PI())</f>
        <v>1.7267089381080175E-3</v>
      </c>
      <c r="H94">
        <f t="shared" ref="H94:H157" si="23">$I$17*COS(2*PI()*$G$26*F94+$K$17+PI())</f>
        <v>1.0137293828491111E-2</v>
      </c>
      <c r="I94">
        <f t="shared" ref="I94:I157" si="24">$I$18*COS(2*PI()*$G$26*F94+$K$18+2*PI())</f>
        <v>-3.9469316499237501E-3</v>
      </c>
      <c r="K94">
        <f t="shared" si="21"/>
        <v>1.1617956033990346E-2</v>
      </c>
      <c r="N94">
        <f t="shared" si="18"/>
        <v>65</v>
      </c>
      <c r="O94">
        <f t="shared" si="19"/>
        <v>9.1778581940143877E-2</v>
      </c>
      <c r="P94">
        <f t="shared" ref="P94:P157" si="25">$Q$16*COS(2*PI()*$G$26*O94+$R$16+PI())</f>
        <v>3.4095934147383442E-3</v>
      </c>
      <c r="Q94">
        <f t="shared" ref="Q94:Q157" si="26">$Q$17*COS(2*PI()*$G$26*O94+$R$17+PI())</f>
        <v>8.790473123884004E-4</v>
      </c>
      <c r="R94">
        <f t="shared" ref="R94:R157" si="27">$Q$18*COS(2*PI()*$G$26*O94+$R$18)</f>
        <v>1.7440653844090051E-4</v>
      </c>
      <c r="S94">
        <f t="shared" ref="S94:S157" si="28">$Q$19*COS(2*PI()*$G$26*O94+$R$19+PI())</f>
        <v>1.1820141409552996E-3</v>
      </c>
      <c r="T94">
        <f t="shared" ref="T94:T157" si="29">$Q$20*COS(2*PI()*$G$26*O94+$R$20+PI())</f>
        <v>5.9446055372347766E-4</v>
      </c>
      <c r="U94">
        <f t="shared" ref="U94:U157" si="30">$Q$21*COS(2*PI()*$G$26*O94+$R$21+PI())</f>
        <v>1.3179134212176161E-3</v>
      </c>
      <c r="W94">
        <f t="shared" ref="W94:W157" si="31">SQRT((P94-Q94)^2+(Q94-R94)^2+(R94-P94)^2+6*(S94^2+T94^2+U94^2))/SQRT(2)</f>
        <v>4.3755705749111895E-3</v>
      </c>
    </row>
    <row r="95" spans="5:23" x14ac:dyDescent="0.25">
      <c r="E95">
        <f t="shared" ref="E95:E100" si="32">E94+1</f>
        <v>66</v>
      </c>
      <c r="F95">
        <f t="shared" ref="F95:F158" si="33">$F$29+$D$26/80*E95</f>
        <v>9.319056012383839E-2</v>
      </c>
      <c r="G95">
        <f t="shared" si="22"/>
        <v>1.6129131362717169E-3</v>
      </c>
      <c r="H95">
        <f t="shared" si="23"/>
        <v>9.5468504989021097E-3</v>
      </c>
      <c r="I95">
        <f t="shared" si="24"/>
        <v>-3.7003801842653101E-3</v>
      </c>
      <c r="K95">
        <f t="shared" si="21"/>
        <v>1.0928130818129603E-2</v>
      </c>
      <c r="N95">
        <f t="shared" ref="N95:N100" si="34">N94+1</f>
        <v>66</v>
      </c>
      <c r="O95">
        <f t="shared" ref="O95:O158" si="35">$F$29+$D$26/80*N95</f>
        <v>9.319056012383839E-2</v>
      </c>
      <c r="P95">
        <f t="shared" si="25"/>
        <v>3.1838190869115041E-3</v>
      </c>
      <c r="Q95">
        <f t="shared" si="26"/>
        <v>8.1116746694511062E-4</v>
      </c>
      <c r="R95">
        <f t="shared" si="27"/>
        <v>1.7594591872869024E-4</v>
      </c>
      <c r="S95">
        <f t="shared" si="28"/>
        <v>1.1029296674285752E-3</v>
      </c>
      <c r="T95">
        <f t="shared" si="29"/>
        <v>5.4367045665133242E-4</v>
      </c>
      <c r="U95">
        <f t="shared" si="30"/>
        <v>1.204694837033059E-3</v>
      </c>
      <c r="W95">
        <f t="shared" si="31"/>
        <v>4.053406562605325E-3</v>
      </c>
    </row>
    <row r="96" spans="5:23" x14ac:dyDescent="0.25">
      <c r="E96">
        <f t="shared" si="32"/>
        <v>67</v>
      </c>
      <c r="F96">
        <f t="shared" si="33"/>
        <v>9.4602538307532916E-2</v>
      </c>
      <c r="G96">
        <f t="shared" si="22"/>
        <v>1.4891731886022561E-3</v>
      </c>
      <c r="H96">
        <f t="shared" si="23"/>
        <v>8.8975476613374297E-3</v>
      </c>
      <c r="I96">
        <f t="shared" si="24"/>
        <v>-3.4310146442695973E-3</v>
      </c>
      <c r="K96">
        <f t="shared" si="21"/>
        <v>1.017101697065863E-2</v>
      </c>
      <c r="N96">
        <f t="shared" si="34"/>
        <v>67</v>
      </c>
      <c r="O96">
        <f t="shared" si="35"/>
        <v>9.4602538307532916E-2</v>
      </c>
      <c r="P96">
        <f t="shared" si="25"/>
        <v>2.9384154556865703E-3</v>
      </c>
      <c r="Q96">
        <f t="shared" si="26"/>
        <v>7.3828650432754945E-4</v>
      </c>
      <c r="R96">
        <f t="shared" si="27"/>
        <v>1.7640053391956248E-4</v>
      </c>
      <c r="S96">
        <f t="shared" si="28"/>
        <v>1.0170452657408209E-3</v>
      </c>
      <c r="T96">
        <f t="shared" si="29"/>
        <v>4.8952845042515858E-4</v>
      </c>
      <c r="U96">
        <f t="shared" si="30"/>
        <v>1.0840489085765059E-3</v>
      </c>
      <c r="W96">
        <f t="shared" si="31"/>
        <v>3.7067571372816836E-3</v>
      </c>
    </row>
    <row r="97" spans="5:24" x14ac:dyDescent="0.25">
      <c r="E97">
        <f t="shared" si="32"/>
        <v>68</v>
      </c>
      <c r="F97">
        <f t="shared" si="33"/>
        <v>9.6014516491227442E-2</v>
      </c>
      <c r="G97">
        <f t="shared" si="22"/>
        <v>1.3562519930247264E-3</v>
      </c>
      <c r="H97">
        <f t="shared" si="23"/>
        <v>8.1933884837057675E-3</v>
      </c>
      <c r="I97">
        <f t="shared" si="24"/>
        <v>-3.1404957580638171E-3</v>
      </c>
      <c r="K97">
        <f t="shared" si="21"/>
        <v>9.3513034210266407E-3</v>
      </c>
      <c r="N97">
        <f t="shared" si="34"/>
        <v>68</v>
      </c>
      <c r="O97">
        <f t="shared" si="35"/>
        <v>9.6014516491227442E-2</v>
      </c>
      <c r="P97">
        <f t="shared" si="25"/>
        <v>2.674895516055036E-3</v>
      </c>
      <c r="Q97">
        <f t="shared" si="26"/>
        <v>6.6085375990563341E-4</v>
      </c>
      <c r="R97">
        <f t="shared" si="27"/>
        <v>1.7576758115969062E-4</v>
      </c>
      <c r="S97">
        <f t="shared" si="28"/>
        <v>9.2489044178790437E-4</v>
      </c>
      <c r="T97">
        <f t="shared" si="29"/>
        <v>4.3236833851738516E-4</v>
      </c>
      <c r="U97">
        <f t="shared" si="30"/>
        <v>9.5671945811573651E-4</v>
      </c>
      <c r="W97">
        <f t="shared" si="31"/>
        <v>3.3379165820387907E-3</v>
      </c>
    </row>
    <row r="98" spans="5:24" x14ac:dyDescent="0.25">
      <c r="E98">
        <f t="shared" si="32"/>
        <v>69</v>
      </c>
      <c r="F98">
        <f t="shared" si="33"/>
        <v>9.7426494674921954E-2</v>
      </c>
      <c r="G98">
        <f t="shared" si="22"/>
        <v>1.2149690529106492E-3</v>
      </c>
      <c r="H98">
        <f t="shared" si="23"/>
        <v>7.4387143414939268E-3</v>
      </c>
      <c r="I98">
        <f t="shared" si="24"/>
        <v>-2.8306146711887747E-3</v>
      </c>
      <c r="K98">
        <f t="shared" si="21"/>
        <v>8.4740752525433519E-3</v>
      </c>
      <c r="N98">
        <f t="shared" si="34"/>
        <v>69</v>
      </c>
      <c r="O98">
        <f t="shared" si="35"/>
        <v>9.7426494674921954E-2</v>
      </c>
      <c r="P98">
        <f t="shared" si="25"/>
        <v>2.3948839560740073E-3</v>
      </c>
      <c r="Q98">
        <f t="shared" si="26"/>
        <v>5.7934663229772601E-4</v>
      </c>
      <c r="R98">
        <f t="shared" si="27"/>
        <v>1.7405096281331747E-4</v>
      </c>
      <c r="S98">
        <f t="shared" si="28"/>
        <v>8.270333607040863E-4</v>
      </c>
      <c r="T98">
        <f t="shared" si="29"/>
        <v>3.7254253202559107E-4</v>
      </c>
      <c r="U98">
        <f t="shared" si="30"/>
        <v>8.2349151405418299E-4</v>
      </c>
      <c r="W98">
        <f t="shared" si="31"/>
        <v>2.9494068799770148E-3</v>
      </c>
    </row>
    <row r="99" spans="5:24" x14ac:dyDescent="0.25">
      <c r="E99">
        <f t="shared" si="32"/>
        <v>70</v>
      </c>
      <c r="F99">
        <f t="shared" si="33"/>
        <v>9.883847285861648E-2</v>
      </c>
      <c r="G99">
        <f t="shared" si="22"/>
        <v>1.0661954245671666E-3</v>
      </c>
      <c r="H99">
        <f t="shared" si="23"/>
        <v>6.6381780517432293E-3</v>
      </c>
      <c r="I99">
        <f t="shared" si="24"/>
        <v>-2.5032819035909451E-3</v>
      </c>
      <c r="K99">
        <f t="shared" si="21"/>
        <v>7.5447893496319949E-3</v>
      </c>
      <c r="N99">
        <f t="shared" si="34"/>
        <v>70</v>
      </c>
      <c r="O99">
        <f t="shared" si="35"/>
        <v>9.883847285861648E-2</v>
      </c>
      <c r="P99">
        <f t="shared" si="25"/>
        <v>2.1001071401240481E-3</v>
      </c>
      <c r="Q99">
        <f t="shared" si="26"/>
        <v>4.9426764004939635E-4</v>
      </c>
      <c r="R99">
        <f t="shared" si="27"/>
        <v>1.7126126240338185E-4</v>
      </c>
      <c r="S99">
        <f t="shared" si="28"/>
        <v>7.2407734393502537E-4</v>
      </c>
      <c r="T99">
        <f t="shared" si="29"/>
        <v>3.1041987694089483E-4</v>
      </c>
      <c r="U99">
        <f t="shared" si="30"/>
        <v>6.8518647096976618E-4</v>
      </c>
      <c r="W99">
        <f t="shared" si="31"/>
        <v>2.54403950834102E-3</v>
      </c>
    </row>
    <row r="100" spans="5:24" x14ac:dyDescent="0.25">
      <c r="E100">
        <f t="shared" si="32"/>
        <v>71</v>
      </c>
      <c r="F100">
        <f t="shared" si="33"/>
        <v>0.10025045104231099</v>
      </c>
      <c r="G100">
        <f t="shared" si="22"/>
        <v>9.1084834688527269E-4</v>
      </c>
      <c r="H100">
        <f t="shared" si="23"/>
        <v>5.7967151868853423E-3</v>
      </c>
      <c r="I100">
        <f t="shared" si="24"/>
        <v>-2.1605155706317736E-3</v>
      </c>
      <c r="K100">
        <f t="shared" si="21"/>
        <v>6.5692545860530126E-3</v>
      </c>
      <c r="N100">
        <f t="shared" si="34"/>
        <v>71</v>
      </c>
      <c r="O100">
        <f t="shared" si="35"/>
        <v>0.10025045104231099</v>
      </c>
      <c r="P100">
        <f t="shared" si="25"/>
        <v>1.7923824652987374E-3</v>
      </c>
      <c r="Q100">
        <f t="shared" si="26"/>
        <v>4.061413234394954E-4</v>
      </c>
      <c r="R100">
        <f t="shared" si="27"/>
        <v>1.6741567936058056E-4</v>
      </c>
      <c r="S100">
        <f t="shared" si="28"/>
        <v>6.1665714956045598E-4</v>
      </c>
      <c r="T100">
        <f t="shared" si="29"/>
        <v>2.4638338008977479E-4</v>
      </c>
      <c r="U100">
        <f t="shared" si="30"/>
        <v>5.4265702544419806E-4</v>
      </c>
      <c r="W100">
        <f t="shared" si="31"/>
        <v>2.1250713206903073E-3</v>
      </c>
    </row>
    <row r="101" spans="5:24" x14ac:dyDescent="0.25">
      <c r="E101">
        <f>E100+1</f>
        <v>72</v>
      </c>
      <c r="F101">
        <f t="shared" si="33"/>
        <v>0.10166242922600552</v>
      </c>
      <c r="G101">
        <f t="shared" si="22"/>
        <v>7.4988558625701835E-4</v>
      </c>
      <c r="H101">
        <f t="shared" si="23"/>
        <v>4.9195136452968935E-3</v>
      </c>
      <c r="I101">
        <f t="shared" si="24"/>
        <v>-1.8044289407353252E-3</v>
      </c>
      <c r="K101">
        <f t="shared" si="21"/>
        <v>5.5536260165071549E-3</v>
      </c>
      <c r="N101">
        <f>N100+1</f>
        <v>72</v>
      </c>
      <c r="O101">
        <f t="shared" si="35"/>
        <v>0.10166242922600552</v>
      </c>
      <c r="P101">
        <f t="shared" si="25"/>
        <v>1.4736071565472043E-3</v>
      </c>
      <c r="Q101">
        <f t="shared" si="26"/>
        <v>3.1551101051489303E-4</v>
      </c>
      <c r="R101">
        <f t="shared" si="27"/>
        <v>1.6253792298315866E-4</v>
      </c>
      <c r="S101">
        <f t="shared" si="28"/>
        <v>5.054350587995344E-4</v>
      </c>
      <c r="T101">
        <f t="shared" si="29"/>
        <v>1.8082784776961267E-4</v>
      </c>
      <c r="U101">
        <f t="shared" si="30"/>
        <v>3.96781918904994E-4</v>
      </c>
      <c r="W101">
        <f t="shared" si="31"/>
        <v>1.6966268279055572E-3</v>
      </c>
    </row>
    <row r="102" spans="5:24" x14ac:dyDescent="0.25">
      <c r="E102">
        <f t="shared" ref="E102:E112" si="36">E101+1</f>
        <v>73</v>
      </c>
      <c r="F102">
        <f t="shared" si="33"/>
        <v>0.10307440740970004</v>
      </c>
      <c r="G102">
        <f t="shared" si="22"/>
        <v>5.8429953162722774E-4</v>
      </c>
      <c r="H102">
        <f t="shared" si="23"/>
        <v>4.0119816661808973E-3</v>
      </c>
      <c r="I102">
        <f t="shared" si="24"/>
        <v>-1.4372174063857317E-3</v>
      </c>
      <c r="K102">
        <f t="shared" si="21"/>
        <v>4.5044406360434264E-3</v>
      </c>
      <c r="N102">
        <f t="shared" ref="N102:N112" si="37">N101+1</f>
        <v>73</v>
      </c>
      <c r="O102">
        <f t="shared" si="35"/>
        <v>0.10307440740970004</v>
      </c>
      <c r="P102">
        <f t="shared" si="25"/>
        <v>1.1457465696514523E-3</v>
      </c>
      <c r="Q102">
        <f t="shared" si="26"/>
        <v>2.2293546729240874E-4</v>
      </c>
      <c r="R102">
        <f t="shared" si="27"/>
        <v>1.5665806626120144E-4</v>
      </c>
      <c r="S102">
        <f t="shared" si="28"/>
        <v>3.9109679282690131E-4</v>
      </c>
      <c r="T102">
        <f t="shared" si="29"/>
        <v>1.1415745163658966E-4</v>
      </c>
      <c r="U102">
        <f t="shared" si="30"/>
        <v>2.4846051989236358E-4</v>
      </c>
      <c r="W102">
        <f t="shared" si="31"/>
        <v>1.2650289764421056E-3</v>
      </c>
    </row>
    <row r="103" spans="5:24" x14ac:dyDescent="0.25">
      <c r="E103">
        <f t="shared" si="36"/>
        <v>74</v>
      </c>
      <c r="F103">
        <f t="shared" si="33"/>
        <v>0.10448638559339456</v>
      </c>
      <c r="G103">
        <f t="shared" si="22"/>
        <v>4.1511107608564621E-4</v>
      </c>
      <c r="H103">
        <f t="shared" si="23"/>
        <v>3.079714485973621E-3</v>
      </c>
      <c r="I103">
        <f t="shared" si="24"/>
        <v>-1.0611449488024851E-3</v>
      </c>
      <c r="K103">
        <f t="shared" si="21"/>
        <v>3.4287928974207189E-3</v>
      </c>
      <c r="N103">
        <f t="shared" si="37"/>
        <v>74</v>
      </c>
      <c r="O103">
        <f t="shared" si="35"/>
        <v>0.10448638559339456</v>
      </c>
      <c r="P103">
        <f t="shared" si="25"/>
        <v>8.1082207415440657E-4</v>
      </c>
      <c r="Q103">
        <f t="shared" si="26"/>
        <v>1.2898545278050105E-4</v>
      </c>
      <c r="R103">
        <f t="shared" si="27"/>
        <v>1.4981236046665079E-4</v>
      </c>
      <c r="S103">
        <f t="shared" si="28"/>
        <v>2.7434728507361075E-4</v>
      </c>
      <c r="T103">
        <f t="shared" si="29"/>
        <v>4.6783236853023017E-5</v>
      </c>
      <c r="U103">
        <f t="shared" si="30"/>
        <v>9.8607279153093219E-5</v>
      </c>
      <c r="W103">
        <f t="shared" si="31"/>
        <v>8.4419777818886066E-4</v>
      </c>
    </row>
    <row r="104" spans="5:24" x14ac:dyDescent="0.25">
      <c r="E104">
        <f t="shared" si="36"/>
        <v>75</v>
      </c>
      <c r="F104">
        <f t="shared" si="33"/>
        <v>0.10589836377708908</v>
      </c>
      <c r="G104">
        <f t="shared" si="22"/>
        <v>2.433633227215545E-4</v>
      </c>
      <c r="H104">
        <f t="shared" si="23"/>
        <v>2.1284598418513188E-3</v>
      </c>
      <c r="I104">
        <f t="shared" si="24"/>
        <v>-6.785301797433683E-4</v>
      </c>
      <c r="K104">
        <f t="shared" si="21"/>
        <v>2.3351204594828051E-3</v>
      </c>
      <c r="N104">
        <f t="shared" si="37"/>
        <v>75</v>
      </c>
      <c r="O104">
        <f t="shared" si="35"/>
        <v>0.10589836377708908</v>
      </c>
      <c r="P104">
        <f t="shared" si="25"/>
        <v>4.7089859094449503E-4</v>
      </c>
      <c r="Q104">
        <f t="shared" si="26"/>
        <v>3.4240200060186066E-5</v>
      </c>
      <c r="R104">
        <f t="shared" si="27"/>
        <v>1.4204301165215795E-4</v>
      </c>
      <c r="S104">
        <f t="shared" si="28"/>
        <v>1.5590633507811023E-4</v>
      </c>
      <c r="T104">
        <f t="shared" si="29"/>
        <v>-2.0879412142748184E-5</v>
      </c>
      <c r="U104">
        <f t="shared" si="30"/>
        <v>-5.1853908252407081E-5</v>
      </c>
      <c r="W104">
        <f t="shared" si="31"/>
        <v>4.8735375568897043E-4</v>
      </c>
    </row>
    <row r="105" spans="5:24" x14ac:dyDescent="0.25">
      <c r="E105">
        <f t="shared" si="36"/>
        <v>76</v>
      </c>
      <c r="F105">
        <f t="shared" si="33"/>
        <v>0.10731034196078361</v>
      </c>
      <c r="G105">
        <f t="shared" si="22"/>
        <v>7.0115153546369469E-5</v>
      </c>
      <c r="H105">
        <f t="shared" si="23"/>
        <v>1.1640825350192937E-3</v>
      </c>
      <c r="I105">
        <f t="shared" si="24"/>
        <v>-2.9173204649196111E-4</v>
      </c>
      <c r="K105">
        <f t="shared" si="21"/>
        <v>1.2384293351909161E-3</v>
      </c>
      <c r="N105">
        <f t="shared" si="37"/>
        <v>76</v>
      </c>
      <c r="O105">
        <f t="shared" si="35"/>
        <v>0.10731034196078361</v>
      </c>
      <c r="P105">
        <f t="shared" si="25"/>
        <v>1.2807186133174299E-4</v>
      </c>
      <c r="Q105">
        <f t="shared" si="26"/>
        <v>-6.0716154879519758E-5</v>
      </c>
      <c r="R105">
        <f t="shared" si="27"/>
        <v>1.3339792043673505E-4</v>
      </c>
      <c r="S105">
        <f t="shared" si="28"/>
        <v>3.6504170682737151E-5</v>
      </c>
      <c r="T105">
        <f t="shared" si="29"/>
        <v>-8.8413332619549493E-5</v>
      </c>
      <c r="U105">
        <f t="shared" si="30"/>
        <v>-2.0199539907035701E-4</v>
      </c>
      <c r="W105">
        <f t="shared" si="31"/>
        <v>4.3189074709513764E-4</v>
      </c>
      <c r="X105">
        <f>MAX(W29:W189)</f>
        <v>5.8941817941571498E-3</v>
      </c>
    </row>
    <row r="106" spans="5:24" x14ac:dyDescent="0.25">
      <c r="E106">
        <f t="shared" si="36"/>
        <v>77</v>
      </c>
      <c r="F106">
        <f t="shared" si="33"/>
        <v>0.10872232014447812</v>
      </c>
      <c r="G106">
        <f t="shared" si="22"/>
        <v>-1.0356529886608344E-4</v>
      </c>
      <c r="H106">
        <f t="shared" si="23"/>
        <v>1.9252827226215108E-4</v>
      </c>
      <c r="I106">
        <f t="shared" si="24"/>
        <v>9.6864711836818615E-5</v>
      </c>
      <c r="K106">
        <f t="shared" si="21"/>
        <v>3.0964572014507193E-4</v>
      </c>
      <c r="N106">
        <f t="shared" si="37"/>
        <v>77</v>
      </c>
      <c r="O106">
        <f t="shared" si="35"/>
        <v>0.10872232014447812</v>
      </c>
      <c r="P106">
        <f t="shared" si="25"/>
        <v>-2.1554447389433479E-4</v>
      </c>
      <c r="Q106">
        <f t="shared" si="26"/>
        <v>-1.5529817453422518E-4</v>
      </c>
      <c r="R106">
        <f t="shared" si="27"/>
        <v>1.2393038668250997E-4</v>
      </c>
      <c r="S106">
        <f t="shared" si="28"/>
        <v>-8.312305406376354E-5</v>
      </c>
      <c r="T106">
        <f t="shared" si="29"/>
        <v>-1.5540215550033476E-4</v>
      </c>
      <c r="U106">
        <f t="shared" si="30"/>
        <v>-3.5089152108274855E-4</v>
      </c>
      <c r="W106">
        <f t="shared" si="31"/>
        <v>7.4898136714548493E-4</v>
      </c>
    </row>
    <row r="107" spans="5:24" x14ac:dyDescent="0.25">
      <c r="E107">
        <f t="shared" si="36"/>
        <v>78</v>
      </c>
      <c r="F107">
        <f t="shared" si="33"/>
        <v>0.11013429832817265</v>
      </c>
      <c r="G107">
        <f t="shared" si="22"/>
        <v>-2.7660723677207233E-4</v>
      </c>
      <c r="H107">
        <f t="shared" si="23"/>
        <v>-7.8021299131564585E-4</v>
      </c>
      <c r="I107">
        <f t="shared" si="24"/>
        <v>4.8486426700634775E-4</v>
      </c>
      <c r="K107">
        <f t="shared" si="21"/>
        <v>1.0838410344186568E-3</v>
      </c>
      <c r="N107">
        <f t="shared" si="37"/>
        <v>78</v>
      </c>
      <c r="O107">
        <f t="shared" si="35"/>
        <v>0.11013429832817265</v>
      </c>
      <c r="P107">
        <f t="shared" si="25"/>
        <v>-5.5783190576304698E-4</v>
      </c>
      <c r="Q107">
        <f t="shared" si="26"/>
        <v>-2.4892272930104365E-4</v>
      </c>
      <c r="R107">
        <f t="shared" si="27"/>
        <v>1.1369878088335152E-4</v>
      </c>
      <c r="S107">
        <f t="shared" si="28"/>
        <v>-2.0223779754074207E-4</v>
      </c>
      <c r="T107">
        <f t="shared" si="29"/>
        <v>-2.2143287241600058E-4</v>
      </c>
      <c r="U107">
        <f t="shared" si="30"/>
        <v>-4.9762428018439706E-4</v>
      </c>
      <c r="W107">
        <f t="shared" si="31"/>
        <v>1.1625936757689785E-3</v>
      </c>
    </row>
    <row r="108" spans="5:24" x14ac:dyDescent="0.25">
      <c r="E108">
        <f t="shared" si="36"/>
        <v>79</v>
      </c>
      <c r="F108">
        <f t="shared" si="33"/>
        <v>0.11154627651186717</v>
      </c>
      <c r="G108">
        <f t="shared" si="22"/>
        <v>-4.4794379908212319E-4</v>
      </c>
      <c r="H108">
        <f t="shared" si="23"/>
        <v>-1.7481439823548348E-3</v>
      </c>
      <c r="I108">
        <f t="shared" si="24"/>
        <v>8.6987447273605275E-4</v>
      </c>
      <c r="K108">
        <f t="shared" si="21"/>
        <v>2.1779888815910992E-3</v>
      </c>
      <c r="N108">
        <f t="shared" si="37"/>
        <v>79</v>
      </c>
      <c r="O108">
        <f t="shared" si="35"/>
        <v>0.11154627651186717</v>
      </c>
      <c r="P108">
        <f t="shared" si="25"/>
        <v>-8.9668011843480164E-4</v>
      </c>
      <c r="Q108">
        <f t="shared" si="26"/>
        <v>-3.4101259266651403E-4</v>
      </c>
      <c r="R108">
        <f t="shared" si="27"/>
        <v>1.0276618429136588E-4</v>
      </c>
      <c r="S108">
        <f t="shared" si="28"/>
        <v>-3.201056777449886E-4</v>
      </c>
      <c r="T108">
        <f t="shared" si="29"/>
        <v>-2.8609838203931971E-4</v>
      </c>
      <c r="U108">
        <f t="shared" si="30"/>
        <v>-6.4128902012184361E-4</v>
      </c>
      <c r="W108">
        <f t="shared" si="31"/>
        <v>1.5934284001577013E-3</v>
      </c>
    </row>
    <row r="109" spans="5:24" x14ac:dyDescent="0.25">
      <c r="E109">
        <f t="shared" si="36"/>
        <v>80</v>
      </c>
      <c r="F109">
        <f t="shared" si="33"/>
        <v>0.11295825469556169</v>
      </c>
      <c r="G109">
        <f t="shared" si="22"/>
        <v>-6.1651863891439842E-4</v>
      </c>
      <c r="H109">
        <f t="shared" si="23"/>
        <v>-2.7052970844259317E-3</v>
      </c>
      <c r="I109">
        <f t="shared" si="24"/>
        <v>1.2495216130787245E-3</v>
      </c>
      <c r="K109">
        <f t="shared" si="21"/>
        <v>3.2733429785825247E-3</v>
      </c>
      <c r="N109">
        <f t="shared" si="37"/>
        <v>80</v>
      </c>
      <c r="O109">
        <f t="shared" si="35"/>
        <v>0.11295825469556169</v>
      </c>
      <c r="P109">
        <f t="shared" si="25"/>
        <v>-1.2299999999999972E-3</v>
      </c>
      <c r="Q109">
        <f t="shared" si="26"/>
        <v>-4.3099999999999915E-4</v>
      </c>
      <c r="R109">
        <f t="shared" si="27"/>
        <v>9.1199999999999967E-5</v>
      </c>
      <c r="S109">
        <f t="shared" si="28"/>
        <v>-4.3599999999999911E-4</v>
      </c>
      <c r="T109">
        <f t="shared" si="29"/>
        <v>-3.4900000000000013E-4</v>
      </c>
      <c r="U109">
        <f t="shared" si="30"/>
        <v>-7.8100000000000012E-4</v>
      </c>
      <c r="W109">
        <f t="shared" si="31"/>
        <v>2.0233402185495129E-3</v>
      </c>
    </row>
    <row r="110" spans="5:24" x14ac:dyDescent="0.25">
      <c r="E110">
        <f t="shared" si="36"/>
        <v>81</v>
      </c>
      <c r="F110">
        <f t="shared" si="33"/>
        <v>0.11437023287925621</v>
      </c>
      <c r="G110">
        <f t="shared" si="22"/>
        <v>-7.8129243632451889E-4</v>
      </c>
      <c r="H110">
        <f t="shared" si="23"/>
        <v>-3.6457711303689855E-3</v>
      </c>
      <c r="I110">
        <f t="shared" si="24"/>
        <v>1.6214650371686656E-3</v>
      </c>
      <c r="K110">
        <f t="shared" si="21"/>
        <v>4.3521371988533885E-3</v>
      </c>
      <c r="N110">
        <f t="shared" si="37"/>
        <v>81</v>
      </c>
      <c r="O110">
        <f t="shared" si="35"/>
        <v>0.11437023287925621</v>
      </c>
      <c r="P110">
        <f t="shared" si="25"/>
        <v>-1.5557365225486953E-3</v>
      </c>
      <c r="Q110">
        <f t="shared" si="26"/>
        <v>-5.1833014901144251E-4</v>
      </c>
      <c r="R110">
        <f t="shared" si="27"/>
        <v>7.9071537381556587E-5</v>
      </c>
      <c r="S110">
        <f t="shared" si="28"/>
        <v>-5.4920623727029716E-4</v>
      </c>
      <c r="T110">
        <f t="shared" si="29"/>
        <v>-4.0974991690640399E-4</v>
      </c>
      <c r="U110">
        <f t="shared" si="30"/>
        <v>-9.1589585516930246E-4</v>
      </c>
      <c r="W110">
        <f t="shared" si="31"/>
        <v>2.4449973792869482E-3</v>
      </c>
    </row>
    <row r="111" spans="5:24" x14ac:dyDescent="0.25">
      <c r="E111">
        <f t="shared" si="36"/>
        <v>82</v>
      </c>
      <c r="F111">
        <f t="shared" si="33"/>
        <v>0.11578221106295074</v>
      </c>
      <c r="G111">
        <f t="shared" si="22"/>
        <v>-9.4124930605859959E-4</v>
      </c>
      <c r="H111">
        <f t="shared" si="23"/>
        <v>-4.5637677849513893E-3</v>
      </c>
      <c r="I111">
        <f t="shared" si="24"/>
        <v>1.9834115901126224E-3</v>
      </c>
      <c r="K111">
        <f t="shared" si="21"/>
        <v>5.4055571403785075E-3</v>
      </c>
      <c r="N111">
        <f t="shared" si="37"/>
        <v>82</v>
      </c>
      <c r="O111">
        <f t="shared" si="35"/>
        <v>0.11578221106295074</v>
      </c>
      <c r="P111">
        <f t="shared" si="25"/>
        <v>-1.8718814121009898E-3</v>
      </c>
      <c r="Q111">
        <f t="shared" si="26"/>
        <v>-6.024646202919654E-4</v>
      </c>
      <c r="R111">
        <f t="shared" si="27"/>
        <v>6.6455572441201523E-5</v>
      </c>
      <c r="S111">
        <f t="shared" si="28"/>
        <v>-6.590264354582175E-4</v>
      </c>
      <c r="T111">
        <f t="shared" si="29"/>
        <v>-4.6797358931940572E-4</v>
      </c>
      <c r="U111">
        <f t="shared" si="30"/>
        <v>-1.045144907825208E-3</v>
      </c>
      <c r="W111">
        <f t="shared" si="31"/>
        <v>2.8539342572083096E-3</v>
      </c>
    </row>
    <row r="112" spans="5:24" x14ac:dyDescent="0.25">
      <c r="E112">
        <f t="shared" si="36"/>
        <v>83</v>
      </c>
      <c r="F112">
        <f t="shared" si="33"/>
        <v>0.11719418924664525</v>
      </c>
      <c r="G112">
        <f t="shared" si="22"/>
        <v>-1.0954030608236697E-3</v>
      </c>
      <c r="H112">
        <f t="shared" si="23"/>
        <v>-5.4536272935327796E-3</v>
      </c>
      <c r="I112">
        <f t="shared" si="24"/>
        <v>2.3331297510522523E-3</v>
      </c>
      <c r="K112">
        <f t="shared" si="21"/>
        <v>6.4263925960242781E-3</v>
      </c>
      <c r="N112">
        <f t="shared" si="37"/>
        <v>83</v>
      </c>
      <c r="O112">
        <f t="shared" si="35"/>
        <v>0.11719418924664525</v>
      </c>
      <c r="P112">
        <f t="shared" si="25"/>
        <v>-2.1764855302839406E-3</v>
      </c>
      <c r="Q112">
        <f t="shared" si="26"/>
        <v>-6.8288469684857226E-4</v>
      </c>
      <c r="R112">
        <f t="shared" si="27"/>
        <v>5.342988679802643E-5</v>
      </c>
      <c r="S112">
        <f t="shared" si="28"/>
        <v>-7.6478351652300991E-4</v>
      </c>
      <c r="T112">
        <f t="shared" si="29"/>
        <v>-5.2331204893724234E-4</v>
      </c>
      <c r="U112">
        <f t="shared" si="30"/>
        <v>-1.1679502945784194E-3</v>
      </c>
      <c r="W112">
        <f t="shared" si="31"/>
        <v>3.2467421127149445E-3</v>
      </c>
    </row>
    <row r="113" spans="5:23" x14ac:dyDescent="0.25">
      <c r="E113">
        <f>E112+1</f>
        <v>84</v>
      </c>
      <c r="F113">
        <f t="shared" si="33"/>
        <v>0.11860616743033978</v>
      </c>
      <c r="G113">
        <f t="shared" si="22"/>
        <v>-1.2428032914602843E-3</v>
      </c>
      <c r="H113">
        <f t="shared" si="23"/>
        <v>-6.3098633763344182E-3</v>
      </c>
      <c r="I113">
        <f t="shared" si="24"/>
        <v>2.668463391232266E-3</v>
      </c>
      <c r="K113">
        <f t="shared" si="21"/>
        <v>7.408043431806957E-3</v>
      </c>
      <c r="N113">
        <f>N112+1</f>
        <v>84</v>
      </c>
      <c r="O113">
        <f t="shared" si="35"/>
        <v>0.11860616743033978</v>
      </c>
      <c r="P113">
        <f t="shared" si="25"/>
        <v>-2.4676708914178154E-3</v>
      </c>
      <c r="Q113">
        <f t="shared" si="26"/>
        <v>-7.5909456216690101E-4</v>
      </c>
      <c r="R113">
        <f t="shared" si="27"/>
        <v>4.0074788135500909E-5</v>
      </c>
      <c r="S113">
        <f t="shared" si="28"/>
        <v>-8.6582545289210931E-4</v>
      </c>
      <c r="T113">
        <f t="shared" si="29"/>
        <v>-5.7542411575446607E-4</v>
      </c>
      <c r="U113">
        <f t="shared" si="30"/>
        <v>-1.2835548793826731E-3</v>
      </c>
      <c r="W113">
        <f t="shared" si="31"/>
        <v>3.6205228665336332E-3</v>
      </c>
    </row>
    <row r="114" spans="5:23" x14ac:dyDescent="0.25">
      <c r="E114">
        <f t="shared" ref="E114:E124" si="38">E113+1</f>
        <v>85</v>
      </c>
      <c r="F114">
        <f t="shared" si="33"/>
        <v>0.12001814561403429</v>
      </c>
      <c r="G114">
        <f t="shared" si="22"/>
        <v>-1.3825412265310148E-3</v>
      </c>
      <c r="H114">
        <f t="shared" si="23"/>
        <v>-7.1271970531784634E-3</v>
      </c>
      <c r="I114">
        <f t="shared" si="24"/>
        <v>2.9873450672512117E-3</v>
      </c>
      <c r="K114">
        <f t="shared" si="21"/>
        <v>8.3443038040782336E-3</v>
      </c>
      <c r="N114">
        <f t="shared" ref="N114:N124" si="39">N113+1</f>
        <v>85</v>
      </c>
      <c r="O114">
        <f t="shared" si="35"/>
        <v>0.12001814561403429</v>
      </c>
      <c r="P114">
        <f t="shared" si="25"/>
        <v>-2.7436422409222588E-3</v>
      </c>
      <c r="Q114">
        <f t="shared" si="26"/>
        <v>-8.3062435708491564E-4</v>
      </c>
      <c r="R114">
        <f t="shared" si="27"/>
        <v>2.6472615077900992E-5</v>
      </c>
      <c r="S114">
        <f t="shared" si="28"/>
        <v>-9.6152928742794974E-4</v>
      </c>
      <c r="T114">
        <f t="shared" si="29"/>
        <v>-6.2398850155012914E-4</v>
      </c>
      <c r="U114">
        <f t="shared" si="30"/>
        <v>-1.3912459215302203E-3</v>
      </c>
      <c r="W114">
        <f t="shared" si="31"/>
        <v>3.9726931399204904E-3</v>
      </c>
    </row>
    <row r="115" spans="5:23" x14ac:dyDescent="0.25">
      <c r="E115">
        <f t="shared" si="38"/>
        <v>86</v>
      </c>
      <c r="F115">
        <f t="shared" si="33"/>
        <v>0.12143012379772881</v>
      </c>
      <c r="G115">
        <f t="shared" si="22"/>
        <v>-1.5137553351985708E-3</v>
      </c>
      <c r="H115">
        <f t="shared" si="23"/>
        <v>-7.9005891901561629E-3</v>
      </c>
      <c r="I115">
        <f t="shared" si="24"/>
        <v>3.2878087675375207E-3</v>
      </c>
      <c r="K115">
        <f t="shared" si="21"/>
        <v>9.2293155328189574E-3</v>
      </c>
      <c r="N115">
        <f t="shared" si="39"/>
        <v>86</v>
      </c>
      <c r="O115">
        <f t="shared" si="35"/>
        <v>0.12143012379772881</v>
      </c>
      <c r="P115">
        <f t="shared" si="25"/>
        <v>-3.0026981236577891E-3</v>
      </c>
      <c r="Q115">
        <f t="shared" si="26"/>
        <v>-8.9703307663087449E-4</v>
      </c>
      <c r="R115">
        <f t="shared" si="27"/>
        <v>1.2707229545307701E-5</v>
      </c>
      <c r="S115">
        <f t="shared" si="28"/>
        <v>-1.051304974165865E-3</v>
      </c>
      <c r="T115">
        <f t="shared" si="29"/>
        <v>-6.6870579073650288E-4</v>
      </c>
      <c r="U115">
        <f t="shared" si="30"/>
        <v>-1.4903594699353213E-3</v>
      </c>
      <c r="W115">
        <f t="shared" si="31"/>
        <v>4.3009073319740425E-3</v>
      </c>
    </row>
    <row r="116" spans="5:23" x14ac:dyDescent="0.25">
      <c r="E116">
        <f t="shared" si="38"/>
        <v>87</v>
      </c>
      <c r="F116">
        <f t="shared" si="33"/>
        <v>0.12284210198142334</v>
      </c>
      <c r="G116">
        <f t="shared" si="22"/>
        <v>-1.6356366388498983E-3</v>
      </c>
      <c r="H116">
        <f t="shared" si="23"/>
        <v>-8.625271567564043E-3</v>
      </c>
      <c r="I116">
        <f t="shared" si="24"/>
        <v>3.5680020334646007E-3</v>
      </c>
      <c r="K116">
        <f t="shared" si="21"/>
        <v>1.0057570390758466E-2</v>
      </c>
      <c r="N116">
        <f t="shared" si="39"/>
        <v>87</v>
      </c>
      <c r="O116">
        <f t="shared" si="35"/>
        <v>0.12284210198142334</v>
      </c>
      <c r="P116">
        <f t="shared" si="25"/>
        <v>-3.2432413739625202E-3</v>
      </c>
      <c r="Q116">
        <f t="shared" si="26"/>
        <v>-9.5791128896563634E-4</v>
      </c>
      <c r="R116">
        <f t="shared" si="27"/>
        <v>-1.1365002830150282E-6</v>
      </c>
      <c r="S116">
        <f t="shared" si="28"/>
        <v>-1.1345990161436685E-3</v>
      </c>
      <c r="T116">
        <f t="shared" si="29"/>
        <v>-7.093002863557457E-4</v>
      </c>
      <c r="U116">
        <f t="shared" si="30"/>
        <v>-1.5802844566134562E-3</v>
      </c>
      <c r="W116">
        <f t="shared" si="31"/>
        <v>4.6030272826924779E-3</v>
      </c>
    </row>
    <row r="117" spans="5:23" x14ac:dyDescent="0.25">
      <c r="E117">
        <f t="shared" si="38"/>
        <v>88</v>
      </c>
      <c r="F117">
        <f t="shared" si="33"/>
        <v>0.12425408016511785</v>
      </c>
      <c r="G117">
        <f t="shared" si="22"/>
        <v>-1.7474336987183385E-3</v>
      </c>
      <c r="H117">
        <f t="shared" si="23"/>
        <v>-9.2967762775640443E-3</v>
      </c>
      <c r="I117">
        <f t="shared" si="24"/>
        <v>3.8261973803742967E-3</v>
      </c>
      <c r="K117">
        <f t="shared" si="21"/>
        <v>1.0823928709594439E-2</v>
      </c>
      <c r="N117">
        <f t="shared" si="39"/>
        <v>88</v>
      </c>
      <c r="O117">
        <f t="shared" si="35"/>
        <v>0.12425408016511785</v>
      </c>
      <c r="P117">
        <f t="shared" si="25"/>
        <v>-3.4637889627095702E-3</v>
      </c>
      <c r="Q117">
        <f t="shared" si="26"/>
        <v>-1.0128836596660963E-3</v>
      </c>
      <c r="R117">
        <f t="shared" si="27"/>
        <v>-1.4973223209168277E-5</v>
      </c>
      <c r="S117">
        <f t="shared" si="28"/>
        <v>-1.2108978778944872E-3</v>
      </c>
      <c r="T117">
        <f t="shared" si="29"/>
        <v>-7.4552170984332547E-4</v>
      </c>
      <c r="U117">
        <f t="shared" si="30"/>
        <v>-1.6604664641186621E-3</v>
      </c>
      <c r="W117">
        <f t="shared" si="31"/>
        <v>4.8771120072590556E-3</v>
      </c>
    </row>
    <row r="118" spans="5:23" x14ac:dyDescent="0.25">
      <c r="E118">
        <f t="shared" si="38"/>
        <v>89</v>
      </c>
      <c r="F118">
        <f t="shared" si="33"/>
        <v>0.12566605834881239</v>
      </c>
      <c r="G118">
        <f t="shared" si="22"/>
        <v>-1.8484572487535145E-3</v>
      </c>
      <c r="H118">
        <f t="shared" si="23"/>
        <v>-9.9109632703210382E-3</v>
      </c>
      <c r="I118">
        <f t="shared" si="24"/>
        <v>4.0608029480942442E-3</v>
      </c>
      <c r="K118">
        <f t="shared" si="21"/>
        <v>1.152364339073021E-2</v>
      </c>
      <c r="N118">
        <f t="shared" si="39"/>
        <v>89</v>
      </c>
      <c r="O118">
        <f t="shared" si="35"/>
        <v>0.12566605834881239</v>
      </c>
      <c r="P118">
        <f t="shared" si="25"/>
        <v>-3.662981140674813E-3</v>
      </c>
      <c r="Q118">
        <f t="shared" si="26"/>
        <v>-1.0616112657867215E-3</v>
      </c>
      <c r="R118">
        <f t="shared" si="27"/>
        <v>-2.8717631235135027E-5</v>
      </c>
      <c r="S118">
        <f t="shared" si="28"/>
        <v>-1.2797311515636814E-3</v>
      </c>
      <c r="T118">
        <f t="shared" si="29"/>
        <v>-7.7714674407859576E-4</v>
      </c>
      <c r="U118">
        <f t="shared" si="30"/>
        <v>-1.730411143711446E-3</v>
      </c>
      <c r="W118">
        <f t="shared" si="31"/>
        <v>5.1214165712568536E-3</v>
      </c>
    </row>
    <row r="119" spans="5:23" x14ac:dyDescent="0.25">
      <c r="E119">
        <f t="shared" si="38"/>
        <v>90</v>
      </c>
      <c r="F119">
        <f t="shared" si="33"/>
        <v>0.12707803653250691</v>
      </c>
      <c r="G119">
        <f t="shared" si="22"/>
        <v>-1.9380844451757089E-3</v>
      </c>
      <c r="H119">
        <f t="shared" si="23"/>
        <v>-1.0464045878786779E-2</v>
      </c>
      <c r="I119">
        <f t="shared" si="24"/>
        <v>4.2703723152851831E-3</v>
      </c>
      <c r="K119">
        <f t="shared" si="21"/>
        <v>1.2152385035546205E-2</v>
      </c>
      <c r="N119">
        <f t="shared" si="39"/>
        <v>90</v>
      </c>
      <c r="O119">
        <f t="shared" si="35"/>
        <v>0.12707803653250691</v>
      </c>
      <c r="P119">
        <f t="shared" si="25"/>
        <v>-3.8395898218429496E-3</v>
      </c>
      <c r="Q119">
        <f t="shared" si="26"/>
        <v>-1.1037936854322006E-3</v>
      </c>
      <c r="R119">
        <f t="shared" si="27"/>
        <v>-4.2284985514955427E-5</v>
      </c>
      <c r="S119">
        <f t="shared" si="28"/>
        <v>-1.3406744571296942E-3</v>
      </c>
      <c r="T119">
        <f t="shared" si="29"/>
        <v>-8.0398041020910424E-4</v>
      </c>
      <c r="U119">
        <f t="shared" si="30"/>
        <v>-1.7896872631831514E-3</v>
      </c>
      <c r="W119">
        <f t="shared" si="31"/>
        <v>5.3343951503427231E-3</v>
      </c>
    </row>
    <row r="120" spans="5:23" x14ac:dyDescent="0.25">
      <c r="E120">
        <f t="shared" si="38"/>
        <v>91</v>
      </c>
      <c r="F120">
        <f t="shared" si="33"/>
        <v>0.12849001471620142</v>
      </c>
      <c r="G120">
        <f t="shared" si="22"/>
        <v>-2.0157627065149225E-3</v>
      </c>
      <c r="H120">
        <f t="shared" si="23"/>
        <v>-1.0952614164761437E-2</v>
      </c>
      <c r="I120">
        <f t="shared" si="24"/>
        <v>4.4536134171094897E-3</v>
      </c>
      <c r="K120">
        <f t="shared" si="21"/>
        <v>1.2706266271651522E-2</v>
      </c>
      <c r="N120">
        <f t="shared" si="39"/>
        <v>91</v>
      </c>
      <c r="O120">
        <f t="shared" si="35"/>
        <v>0.12849001471620142</v>
      </c>
      <c r="P120">
        <f t="shared" si="25"/>
        <v>-3.9925261549662531E-3</v>
      </c>
      <c r="Q120">
        <f t="shared" si="26"/>
        <v>-1.1391708499583434E-3</v>
      </c>
      <c r="R120">
        <f t="shared" si="27"/>
        <v>-5.5591638797891886E-5</v>
      </c>
      <c r="S120">
        <f t="shared" si="28"/>
        <v>-1.3933520588480046E-3</v>
      </c>
      <c r="T120">
        <f t="shared" si="29"/>
        <v>-8.2585726976005787E-4</v>
      </c>
      <c r="U120">
        <f t="shared" si="30"/>
        <v>-1.8379293655459276E-3</v>
      </c>
      <c r="W120">
        <f t="shared" si="31"/>
        <v>5.514705841835949E-3</v>
      </c>
    </row>
    <row r="121" spans="5:23" x14ac:dyDescent="0.25">
      <c r="E121">
        <f t="shared" si="38"/>
        <v>92</v>
      </c>
      <c r="F121">
        <f t="shared" si="33"/>
        <v>0.12990199289989593</v>
      </c>
      <c r="G121">
        <f t="shared" si="22"/>
        <v>-2.0810131204593513E-3</v>
      </c>
      <c r="H121">
        <f t="shared" si="23"/>
        <v>-1.1373655942296544E-2</v>
      </c>
      <c r="I121">
        <f t="shared" si="24"/>
        <v>4.6093965112405733E-3</v>
      </c>
      <c r="K121">
        <f t="shared" si="21"/>
        <v>1.31818643010487E-2</v>
      </c>
      <c r="N121">
        <f t="shared" si="39"/>
        <v>92</v>
      </c>
      <c r="O121">
        <f t="shared" si="35"/>
        <v>0.12990199289989593</v>
      </c>
      <c r="P121">
        <f t="shared" si="25"/>
        <v>-4.1208472366945203E-3</v>
      </c>
      <c r="Q121">
        <f t="shared" si="26"/>
        <v>-1.1675246473817462E-3</v>
      </c>
      <c r="R121">
        <f t="shared" si="27"/>
        <v>-6.8555551141543262E-5</v>
      </c>
      <c r="S121">
        <f t="shared" si="28"/>
        <v>-1.4374391817869401E-3</v>
      </c>
      <c r="T121">
        <f t="shared" si="29"/>
        <v>-8.4264244461753127E-4</v>
      </c>
      <c r="U121">
        <f t="shared" si="30"/>
        <v>-1.874840022196579E-3</v>
      </c>
      <c r="W121">
        <f t="shared" si="31"/>
        <v>5.6612159512626882E-3</v>
      </c>
    </row>
    <row r="122" spans="5:23" x14ac:dyDescent="0.25">
      <c r="E122">
        <f t="shared" si="38"/>
        <v>93</v>
      </c>
      <c r="F122">
        <f t="shared" si="33"/>
        <v>0.13131397108359047</v>
      </c>
      <c r="G122">
        <f t="shared" si="22"/>
        <v>-2.1334333965090644E-3</v>
      </c>
      <c r="H122">
        <f t="shared" si="23"/>
        <v>-1.1724575348823017E-2</v>
      </c>
      <c r="I122">
        <f t="shared" si="24"/>
        <v>4.7367611430999849E-3</v>
      </c>
      <c r="K122">
        <f t="shared" si="21"/>
        <v>1.3576241119648998E-2</v>
      </c>
      <c r="N122">
        <f t="shared" si="39"/>
        <v>93</v>
      </c>
      <c r="O122">
        <f t="shared" si="35"/>
        <v>0.13131397108359047</v>
      </c>
      <c r="P122">
        <f t="shared" si="25"/>
        <v>-4.2237619248878039E-3</v>
      </c>
      <c r="Q122">
        <f t="shared" si="26"/>
        <v>-1.188680267112698E-3</v>
      </c>
      <c r="R122">
        <f t="shared" si="27"/>
        <v>-8.1096795715373499E-5</v>
      </c>
      <c r="S122">
        <f t="shared" si="28"/>
        <v>-1.4726640141731282E-3</v>
      </c>
      <c r="T122">
        <f t="shared" si="29"/>
        <v>-8.5423244859689066E-4</v>
      </c>
      <c r="U122">
        <f t="shared" si="30"/>
        <v>-1.9001916666628179E-3</v>
      </c>
      <c r="W122">
        <f t="shared" si="31"/>
        <v>5.773007043886386E-3</v>
      </c>
    </row>
    <row r="123" spans="5:23" x14ac:dyDescent="0.25">
      <c r="E123">
        <f t="shared" si="38"/>
        <v>94</v>
      </c>
      <c r="F123">
        <f t="shared" si="33"/>
        <v>0.13272594926728498</v>
      </c>
      <c r="G123">
        <f t="shared" si="22"/>
        <v>-2.1727003462307035E-3</v>
      </c>
      <c r="H123">
        <f t="shared" si="23"/>
        <v>-1.2003208849507042E-2</v>
      </c>
      <c r="I123">
        <f t="shared" si="24"/>
        <v>4.8349220673792621E-3</v>
      </c>
      <c r="K123">
        <f t="shared" si="21"/>
        <v>1.3886961066017455E-2</v>
      </c>
      <c r="N123">
        <f t="shared" si="39"/>
        <v>94</v>
      </c>
      <c r="O123">
        <f t="shared" si="35"/>
        <v>0.13272594926728498</v>
      </c>
      <c r="P123">
        <f t="shared" si="25"/>
        <v>-4.3006357162707872E-3</v>
      </c>
      <c r="Q123">
        <f t="shared" si="26"/>
        <v>-1.2025072777206002E-3</v>
      </c>
      <c r="R123">
        <f t="shared" si="27"/>
        <v>-9.3138051576196779E-5</v>
      </c>
      <c r="S123">
        <f t="shared" si="28"/>
        <v>-1.4988093832014589E-3</v>
      </c>
      <c r="T123">
        <f t="shared" si="29"/>
        <v>-8.6055582546953565E-4</v>
      </c>
      <c r="U123">
        <f t="shared" si="30"/>
        <v>-1.9138279976262298E-3</v>
      </c>
      <c r="W123">
        <f t="shared" si="31"/>
        <v>5.8493793475291869E-3</v>
      </c>
    </row>
    <row r="124" spans="5:23" x14ac:dyDescent="0.25">
      <c r="E124">
        <f t="shared" si="38"/>
        <v>95</v>
      </c>
      <c r="F124">
        <f t="shared" si="33"/>
        <v>0.13413792745097949</v>
      </c>
      <c r="G124">
        <f t="shared" si="22"/>
        <v>-2.198571875821649E-3</v>
      </c>
      <c r="H124">
        <f t="shared" si="23"/>
        <v>-1.2207838576161884E-2</v>
      </c>
      <c r="I124">
        <f t="shared" si="24"/>
        <v>4.9032740893384108E-3</v>
      </c>
      <c r="K124">
        <f t="shared" si="21"/>
        <v>1.4112105470913695E-2</v>
      </c>
      <c r="N124">
        <f t="shared" si="39"/>
        <v>95</v>
      </c>
      <c r="O124">
        <f t="shared" si="35"/>
        <v>0.13413792745097949</v>
      </c>
      <c r="P124">
        <f t="shared" si="25"/>
        <v>-4.3509946583564635E-3</v>
      </c>
      <c r="Q124">
        <f t="shared" si="26"/>
        <v>-1.2089204310871075E-3</v>
      </c>
      <c r="R124">
        <f t="shared" si="27"/>
        <v>-1.0460508037750808E-4</v>
      </c>
      <c r="S124">
        <f t="shared" si="28"/>
        <v>-1.5157140939776575E-3</v>
      </c>
      <c r="T124">
        <f t="shared" si="29"/>
        <v>-8.6157358951431022E-4</v>
      </c>
      <c r="U124">
        <f t="shared" si="30"/>
        <v>-1.9156649425718872E-3</v>
      </c>
      <c r="W124">
        <f t="shared" si="31"/>
        <v>5.8898552577135417E-3</v>
      </c>
    </row>
    <row r="125" spans="5:23" x14ac:dyDescent="0.25">
      <c r="E125">
        <f>E124+1</f>
        <v>96</v>
      </c>
      <c r="F125">
        <f t="shared" si="33"/>
        <v>0.13554990563467403</v>
      </c>
      <c r="G125">
        <f t="shared" si="22"/>
        <v>-2.210888478698817E-3</v>
      </c>
      <c r="H125">
        <f t="shared" si="23"/>
        <v>-1.2337202918476418E-2</v>
      </c>
      <c r="I125">
        <f t="shared" si="24"/>
        <v>4.9413957960326976E-3</v>
      </c>
      <c r="K125">
        <f t="shared" si="21"/>
        <v>1.4250284248541365E-2</v>
      </c>
      <c r="N125">
        <f>N124+1</f>
        <v>96</v>
      </c>
      <c r="O125">
        <f t="shared" si="35"/>
        <v>0.13554990563467403</v>
      </c>
      <c r="P125">
        <f t="shared" si="25"/>
        <v>-4.37452827152083E-3</v>
      </c>
      <c r="Q125">
        <f t="shared" si="26"/>
        <v>-1.2078801879891255E-3</v>
      </c>
      <c r="R125">
        <f t="shared" si="27"/>
        <v>-1.1542718407357303E-4</v>
      </c>
      <c r="S125">
        <f t="shared" si="28"/>
        <v>-1.5232739233384013E-3</v>
      </c>
      <c r="T125">
        <f t="shared" si="29"/>
        <v>-8.572794658774375E-4</v>
      </c>
      <c r="U125">
        <f t="shared" si="30"/>
        <v>-1.9056911761233528E-3</v>
      </c>
      <c r="W125">
        <f t="shared" si="31"/>
        <v>5.8941817941571498E-3</v>
      </c>
    </row>
    <row r="126" spans="5:23" x14ac:dyDescent="0.25">
      <c r="E126">
        <f t="shared" ref="E126:E189" si="40">E125+1</f>
        <v>97</v>
      </c>
      <c r="F126">
        <f t="shared" si="33"/>
        <v>0.13696188381836855</v>
      </c>
      <c r="G126">
        <f t="shared" si="22"/>
        <v>-2.2095742189097833E-3</v>
      </c>
      <c r="H126">
        <f t="shared" si="23"/>
        <v>-1.2390504302262267E-2</v>
      </c>
      <c r="I126">
        <f t="shared" si="24"/>
        <v>4.9490521544635971E-3</v>
      </c>
      <c r="K126">
        <f t="shared" si="21"/>
        <v>1.43006443180188E-2</v>
      </c>
      <c r="N126">
        <f t="shared" ref="N126:N189" si="41">N125+1</f>
        <v>97</v>
      </c>
      <c r="O126">
        <f t="shared" si="35"/>
        <v>0.13696188381836855</v>
      </c>
      <c r="P126">
        <f t="shared" si="25"/>
        <v>-4.371091463213005E-3</v>
      </c>
      <c r="Q126">
        <f t="shared" si="26"/>
        <v>-1.1993929618712696E-3</v>
      </c>
      <c r="R126">
        <f t="shared" si="27"/>
        <v>-1.2553764079639067E-4</v>
      </c>
      <c r="S126">
        <f t="shared" si="28"/>
        <v>-1.5214422624217827E-3</v>
      </c>
      <c r="T126">
        <f t="shared" si="29"/>
        <v>-8.4769992925907999E-4</v>
      </c>
      <c r="U126">
        <f t="shared" si="30"/>
        <v>-1.8839681898673961E-3</v>
      </c>
      <c r="W126">
        <f t="shared" si="31"/>
        <v>5.8623319209738425E-3</v>
      </c>
    </row>
    <row r="127" spans="5:23" x14ac:dyDescent="0.25">
      <c r="E127">
        <f t="shared" si="40"/>
        <v>98</v>
      </c>
      <c r="F127">
        <f t="shared" si="33"/>
        <v>0.13837386200206306</v>
      </c>
      <c r="G127">
        <f t="shared" si="22"/>
        <v>-2.1946371993031835E-3</v>
      </c>
      <c r="H127">
        <f t="shared" si="23"/>
        <v>-1.2367414106763883E-2</v>
      </c>
      <c r="I127">
        <f t="shared" si="24"/>
        <v>4.9261959606353859E-3</v>
      </c>
      <c r="K127">
        <f t="shared" si="21"/>
        <v>1.4262874780162582E-2</v>
      </c>
      <c r="N127">
        <f t="shared" si="41"/>
        <v>98</v>
      </c>
      <c r="O127">
        <f t="shared" si="35"/>
        <v>0.13837386200206306</v>
      </c>
      <c r="P127">
        <f t="shared" si="25"/>
        <v>-4.3407054224990629E-3</v>
      </c>
      <c r="Q127">
        <f t="shared" si="26"/>
        <v>-1.183511079304845E-3</v>
      </c>
      <c r="R127">
        <f t="shared" si="27"/>
        <v>-1.3487411621819666E-4</v>
      </c>
      <c r="S127">
        <f t="shared" si="28"/>
        <v>-1.5102304040264416E-3</v>
      </c>
      <c r="T127">
        <f t="shared" si="29"/>
        <v>-8.3289404068800921E-4</v>
      </c>
      <c r="U127">
        <f t="shared" si="30"/>
        <v>-1.8506299132379121E-3</v>
      </c>
      <c r="W127">
        <f t="shared" si="31"/>
        <v>5.7945046885011639E-3</v>
      </c>
    </row>
    <row r="128" spans="5:23" x14ac:dyDescent="0.25">
      <c r="E128">
        <f t="shared" si="40"/>
        <v>99</v>
      </c>
      <c r="F128">
        <f t="shared" si="33"/>
        <v>0.1397858401857576</v>
      </c>
      <c r="G128">
        <f t="shared" si="22"/>
        <v>-2.166169511571954E-3</v>
      </c>
      <c r="H128">
        <f t="shared" si="23"/>
        <v>-1.2268074690714781E-2</v>
      </c>
      <c r="I128">
        <f t="shared" si="24"/>
        <v>4.8729681305834703E-3</v>
      </c>
      <c r="K128">
        <f t="shared" si="21"/>
        <v>1.4137208805636034E-2</v>
      </c>
      <c r="N128">
        <f t="shared" si="41"/>
        <v>99</v>
      </c>
      <c r="O128">
        <f t="shared" si="35"/>
        <v>0.1397858401857576</v>
      </c>
      <c r="P128">
        <f t="shared" si="25"/>
        <v>-4.2835574894243876E-3</v>
      </c>
      <c r="Q128">
        <f t="shared" si="26"/>
        <v>-1.1603324573771355E-3</v>
      </c>
      <c r="R128">
        <f t="shared" si="27"/>
        <v>-1.4337904786332283E-4</v>
      </c>
      <c r="S128">
        <f t="shared" si="28"/>
        <v>-1.489707472987707E-3</v>
      </c>
      <c r="T128">
        <f t="shared" si="29"/>
        <v>-8.1295308339072265E-4</v>
      </c>
      <c r="U128">
        <f t="shared" si="30"/>
        <v>-1.8058818877964213E-3</v>
      </c>
      <c r="W128">
        <f t="shared" si="31"/>
        <v>5.6911241924219921E-3</v>
      </c>
    </row>
    <row r="129" spans="5:23" x14ac:dyDescent="0.25">
      <c r="E129">
        <f t="shared" si="40"/>
        <v>100</v>
      </c>
      <c r="F129">
        <f t="shared" si="33"/>
        <v>0.14119781836945211</v>
      </c>
      <c r="G129">
        <f t="shared" si="22"/>
        <v>-2.1243466684774258E-3</v>
      </c>
      <c r="H129">
        <f t="shared" si="23"/>
        <v>-1.2093098514648615E-2</v>
      </c>
      <c r="I129">
        <f t="shared" si="24"/>
        <v>4.7896968315801732E-3</v>
      </c>
      <c r="K129">
        <f t="shared" si="21"/>
        <v>1.3924422218787105E-2</v>
      </c>
      <c r="N129">
        <f t="shared" si="41"/>
        <v>100</v>
      </c>
      <c r="O129">
        <f t="shared" si="35"/>
        <v>0.14119781836945211</v>
      </c>
      <c r="P129">
        <f t="shared" si="25"/>
        <v>-4.2000000000000006E-3</v>
      </c>
      <c r="Q129">
        <f t="shared" si="26"/>
        <v>-1.1300000000000001E-3</v>
      </c>
      <c r="R129">
        <f t="shared" si="27"/>
        <v>-1.5100000000000001E-4</v>
      </c>
      <c r="S129">
        <f t="shared" si="28"/>
        <v>-1.4600000000000001E-3</v>
      </c>
      <c r="T129">
        <f t="shared" si="29"/>
        <v>-7.8800000000000051E-4</v>
      </c>
      <c r="U129">
        <f t="shared" si="30"/>
        <v>-1.7500000000000003E-3</v>
      </c>
      <c r="W129">
        <f t="shared" si="31"/>
        <v>5.5528373828161049E-3</v>
      </c>
    </row>
    <row r="130" spans="5:23" x14ac:dyDescent="0.25">
      <c r="E130">
        <f t="shared" si="40"/>
        <v>101</v>
      </c>
      <c r="F130">
        <f t="shared" si="33"/>
        <v>0.14260979655314662</v>
      </c>
      <c r="G130">
        <f t="shared" si="22"/>
        <v>-2.0694265217547827E-3</v>
      </c>
      <c r="H130">
        <f t="shared" si="23"/>
        <v>-1.1843564364876319E-2</v>
      </c>
      <c r="I130">
        <f t="shared" si="24"/>
        <v>4.6768954588743642E-3</v>
      </c>
      <c r="K130">
        <f t="shared" ref="K130:K189" si="42">SQRT((G130-H130)^2+H130^2+G130^2+6*(I130^2))/SQRT(2)</f>
        <v>1.3625828788915715E-2</v>
      </c>
      <c r="N130">
        <f t="shared" si="41"/>
        <v>101</v>
      </c>
      <c r="O130">
        <f t="shared" si="35"/>
        <v>0.14260979655314662</v>
      </c>
      <c r="P130">
        <f t="shared" si="25"/>
        <v>-4.0905481139338886E-3</v>
      </c>
      <c r="Q130">
        <f t="shared" si="26"/>
        <v>-1.0927007168597335E-3</v>
      </c>
      <c r="R130">
        <f t="shared" si="27"/>
        <v>-1.5768998692408171E-4</v>
      </c>
      <c r="S130">
        <f t="shared" si="28"/>
        <v>-1.4212911415130275E-3</v>
      </c>
      <c r="T130">
        <f t="shared" si="29"/>
        <v>-7.5818863457268728E-4</v>
      </c>
      <c r="U130">
        <f t="shared" si="30"/>
        <v>-1.6833287802695285E-3</v>
      </c>
      <c r="W130">
        <f t="shared" si="31"/>
        <v>5.3805107987327724E-3</v>
      </c>
    </row>
    <row r="131" spans="5:23" x14ac:dyDescent="0.25">
      <c r="E131">
        <f t="shared" si="40"/>
        <v>102</v>
      </c>
      <c r="F131">
        <f t="shared" si="33"/>
        <v>0.14402177473684116</v>
      </c>
      <c r="G131">
        <f t="shared" si="22"/>
        <v>-2.0017476723713716E-3</v>
      </c>
      <c r="H131">
        <f t="shared" si="23"/>
        <v>-1.1521010702409745E-2</v>
      </c>
      <c r="I131">
        <f t="shared" si="24"/>
        <v>4.5352594704390313E-3</v>
      </c>
      <c r="K131">
        <f t="shared" si="42"/>
        <v>1.3243272268763127E-2</v>
      </c>
      <c r="N131">
        <f t="shared" si="41"/>
        <v>102</v>
      </c>
      <c r="O131">
        <f t="shared" si="35"/>
        <v>0.14402177473684116</v>
      </c>
      <c r="P131">
        <f t="shared" si="25"/>
        <v>-3.9558766385000936E-3</v>
      </c>
      <c r="Q131">
        <f t="shared" si="26"/>
        <v>-1.048664570440166E-3</v>
      </c>
      <c r="R131">
        <f t="shared" si="27"/>
        <v>-1.6340776264153493E-4</v>
      </c>
      <c r="S131">
        <f t="shared" si="28"/>
        <v>-1.3738195505113601E-3</v>
      </c>
      <c r="T131">
        <f t="shared" si="29"/>
        <v>-7.237027840899283E-4</v>
      </c>
      <c r="U131">
        <f t="shared" si="30"/>
        <v>-1.60627927884507E-3</v>
      </c>
      <c r="W131">
        <f t="shared" si="31"/>
        <v>5.1752263617674595E-3</v>
      </c>
    </row>
    <row r="132" spans="5:23" x14ac:dyDescent="0.25">
      <c r="E132">
        <f t="shared" si="40"/>
        <v>103</v>
      </c>
      <c r="F132">
        <f t="shared" si="33"/>
        <v>0.14543375292053567</v>
      </c>
      <c r="G132">
        <f t="shared" si="22"/>
        <v>-1.9217273829391453E-3</v>
      </c>
      <c r="H132">
        <f t="shared" si="23"/>
        <v>-1.1127426177838007E-2</v>
      </c>
      <c r="I132">
        <f t="shared" si="24"/>
        <v>4.3656620992416368E-3</v>
      </c>
      <c r="K132">
        <f t="shared" si="42"/>
        <v>1.2779115250448765E-2</v>
      </c>
      <c r="N132">
        <f t="shared" si="41"/>
        <v>103</v>
      </c>
      <c r="O132">
        <f t="shared" si="35"/>
        <v>0.14543375292053567</v>
      </c>
      <c r="P132">
        <f t="shared" si="25"/>
        <v>-3.7968158681274799E-3</v>
      </c>
      <c r="Q132">
        <f t="shared" si="26"/>
        <v>-9.9816305822747996E-4</v>
      </c>
      <c r="R132">
        <f t="shared" si="27"/>
        <v>-1.6811807516370773E-4</v>
      </c>
      <c r="S132">
        <f t="shared" si="28"/>
        <v>-1.3178779051394337E-3</v>
      </c>
      <c r="T132">
        <f t="shared" si="29"/>
        <v>-6.8475506528765831E-4</v>
      </c>
      <c r="U132">
        <f t="shared" si="30"/>
        <v>-1.5193265315244725E-3</v>
      </c>
      <c r="W132">
        <f t="shared" si="31"/>
        <v>4.9382764496859934E-3</v>
      </c>
    </row>
    <row r="133" spans="5:23" x14ac:dyDescent="0.25">
      <c r="E133">
        <f t="shared" si="40"/>
        <v>104</v>
      </c>
      <c r="F133">
        <f t="shared" si="33"/>
        <v>0.14684573110423019</v>
      </c>
      <c r="G133">
        <f t="shared" si="22"/>
        <v>-1.8298590051518951E-3</v>
      </c>
      <c r="H133">
        <f t="shared" si="23"/>
        <v>-1.0665237370635199E-2</v>
      </c>
      <c r="I133">
        <f t="shared" si="24"/>
        <v>4.1691489694724504E-3</v>
      </c>
      <c r="K133">
        <f t="shared" si="42"/>
        <v>1.2236224944604007E-2</v>
      </c>
      <c r="N133">
        <f t="shared" si="41"/>
        <v>104</v>
      </c>
      <c r="O133">
        <f t="shared" si="35"/>
        <v>0.14684573110423019</v>
      </c>
      <c r="P133">
        <f t="shared" si="25"/>
        <v>-3.614346465358461E-3</v>
      </c>
      <c r="Q133">
        <f t="shared" si="26"/>
        <v>-9.4150753883792161E-4</v>
      </c>
      <c r="R133">
        <f t="shared" si="27"/>
        <v>-1.7179188384756341E-4</v>
      </c>
      <c r="S133">
        <f t="shared" si="28"/>
        <v>-1.2538111042434477E-3</v>
      </c>
      <c r="T133">
        <f t="shared" si="29"/>
        <v>-6.4158560380372421E-4</v>
      </c>
      <c r="U133">
        <f t="shared" si="30"/>
        <v>-1.4230066309096851E-3</v>
      </c>
      <c r="W133">
        <f t="shared" si="31"/>
        <v>4.6711586156870195E-3</v>
      </c>
    </row>
    <row r="134" spans="5:23" x14ac:dyDescent="0.25">
      <c r="E134">
        <f t="shared" si="40"/>
        <v>105</v>
      </c>
      <c r="F134">
        <f t="shared" si="33"/>
        <v>0.14825770928792473</v>
      </c>
      <c r="G134">
        <f t="shared" si="22"/>
        <v>-1.7267089381080177E-3</v>
      </c>
      <c r="H134">
        <f t="shared" si="23"/>
        <v>-1.0137293828491111E-2</v>
      </c>
      <c r="I134">
        <f t="shared" si="24"/>
        <v>3.946931649923751E-3</v>
      </c>
      <c r="K134">
        <f t="shared" si="42"/>
        <v>1.1617956033990346E-2</v>
      </c>
      <c r="N134">
        <f t="shared" si="41"/>
        <v>105</v>
      </c>
      <c r="O134">
        <f t="shared" si="35"/>
        <v>0.14825770928792473</v>
      </c>
      <c r="P134">
        <f t="shared" si="25"/>
        <v>-3.4095934147383446E-3</v>
      </c>
      <c r="Q134">
        <f t="shared" si="26"/>
        <v>-8.7904731238840051E-4</v>
      </c>
      <c r="R134">
        <f t="shared" si="27"/>
        <v>-1.7440653844090051E-4</v>
      </c>
      <c r="S134">
        <f t="shared" si="28"/>
        <v>-1.1820141409552996E-3</v>
      </c>
      <c r="T134">
        <f t="shared" si="29"/>
        <v>-5.9446055372347722E-4</v>
      </c>
      <c r="U134">
        <f t="shared" si="30"/>
        <v>-1.3179134212176163E-3</v>
      </c>
      <c r="W134">
        <f t="shared" si="31"/>
        <v>4.3755705749111895E-3</v>
      </c>
    </row>
    <row r="135" spans="5:23" x14ac:dyDescent="0.25">
      <c r="E135">
        <f t="shared" si="40"/>
        <v>106</v>
      </c>
      <c r="F135">
        <f t="shared" si="33"/>
        <v>0.14966968747161924</v>
      </c>
      <c r="G135">
        <f t="shared" si="22"/>
        <v>-1.612913136271716E-3</v>
      </c>
      <c r="H135">
        <f t="shared" si="23"/>
        <v>-9.5468504989021027E-3</v>
      </c>
      <c r="I135">
        <f t="shared" si="24"/>
        <v>3.7003801842653106E-3</v>
      </c>
      <c r="K135">
        <f t="shared" si="42"/>
        <v>1.0928130818129598E-2</v>
      </c>
      <c r="N135">
        <f t="shared" si="41"/>
        <v>106</v>
      </c>
      <c r="O135">
        <f t="shared" si="35"/>
        <v>0.14966968747161924</v>
      </c>
      <c r="P135">
        <f t="shared" si="25"/>
        <v>-3.1838190869115015E-3</v>
      </c>
      <c r="Q135">
        <f t="shared" si="26"/>
        <v>-8.1116746694511084E-4</v>
      </c>
      <c r="R135">
        <f t="shared" si="27"/>
        <v>-1.7594591872869024E-4</v>
      </c>
      <c r="S135">
        <f t="shared" si="28"/>
        <v>-1.1029296674285743E-3</v>
      </c>
      <c r="T135">
        <f t="shared" si="29"/>
        <v>-5.4367045665133134E-4</v>
      </c>
      <c r="U135">
        <f t="shared" si="30"/>
        <v>-1.2046948370330567E-3</v>
      </c>
      <c r="W135">
        <f t="shared" si="31"/>
        <v>4.0534065626053207E-3</v>
      </c>
    </row>
    <row r="136" spans="5:23" x14ac:dyDescent="0.25">
      <c r="E136">
        <f t="shared" si="40"/>
        <v>107</v>
      </c>
      <c r="F136">
        <f t="shared" si="33"/>
        <v>0.15108166565531375</v>
      </c>
      <c r="G136">
        <f t="shared" si="22"/>
        <v>-1.4891731886022578E-3</v>
      </c>
      <c r="H136">
        <f t="shared" si="23"/>
        <v>-8.8975476613374384E-3</v>
      </c>
      <c r="I136">
        <f t="shared" si="24"/>
        <v>3.4310146442696047E-3</v>
      </c>
      <c r="K136">
        <f t="shared" si="42"/>
        <v>1.0171016970658643E-2</v>
      </c>
      <c r="N136">
        <f t="shared" si="41"/>
        <v>107</v>
      </c>
      <c r="O136">
        <f t="shared" si="35"/>
        <v>0.15108166565531375</v>
      </c>
      <c r="P136">
        <f t="shared" si="25"/>
        <v>-2.9384154556865738E-3</v>
      </c>
      <c r="Q136">
        <f t="shared" si="26"/>
        <v>-7.382865043275514E-4</v>
      </c>
      <c r="R136">
        <f t="shared" si="27"/>
        <v>-1.7640053391956248E-4</v>
      </c>
      <c r="S136">
        <f t="shared" si="28"/>
        <v>-1.0170452657408222E-3</v>
      </c>
      <c r="T136">
        <f t="shared" si="29"/>
        <v>-4.8952845042515988E-4</v>
      </c>
      <c r="U136">
        <f t="shared" si="30"/>
        <v>-1.0840489085765061E-3</v>
      </c>
      <c r="W136">
        <f t="shared" si="31"/>
        <v>3.7067571372816875E-3</v>
      </c>
    </row>
    <row r="137" spans="5:23" x14ac:dyDescent="0.25">
      <c r="E137">
        <f t="shared" si="40"/>
        <v>108</v>
      </c>
      <c r="F137">
        <f t="shared" si="33"/>
        <v>0.15249364383900829</v>
      </c>
      <c r="G137">
        <f t="shared" si="22"/>
        <v>-1.3562519930247281E-3</v>
      </c>
      <c r="H137">
        <f t="shared" si="23"/>
        <v>-8.1933884837057779E-3</v>
      </c>
      <c r="I137">
        <f t="shared" si="24"/>
        <v>3.140495758063824E-3</v>
      </c>
      <c r="K137">
        <f t="shared" si="42"/>
        <v>9.3513034210266546E-3</v>
      </c>
      <c r="N137">
        <f t="shared" si="41"/>
        <v>108</v>
      </c>
      <c r="O137">
        <f t="shared" si="35"/>
        <v>0.15249364383900829</v>
      </c>
      <c r="P137">
        <f t="shared" si="25"/>
        <v>-2.6748955160550395E-3</v>
      </c>
      <c r="Q137">
        <f t="shared" si="26"/>
        <v>-6.6085375990563547E-4</v>
      </c>
      <c r="R137">
        <f t="shared" si="27"/>
        <v>-1.7576758115969062E-4</v>
      </c>
      <c r="S137">
        <f t="shared" si="28"/>
        <v>-9.2489044178790578E-4</v>
      </c>
      <c r="T137">
        <f t="shared" si="29"/>
        <v>-4.3236833851738657E-4</v>
      </c>
      <c r="U137">
        <f t="shared" si="30"/>
        <v>-9.5671945811573672E-4</v>
      </c>
      <c r="W137">
        <f t="shared" si="31"/>
        <v>3.3379165820387946E-3</v>
      </c>
    </row>
    <row r="138" spans="5:23" x14ac:dyDescent="0.25">
      <c r="E138">
        <f t="shared" si="40"/>
        <v>109</v>
      </c>
      <c r="F138">
        <f t="shared" si="33"/>
        <v>0.1539056220227028</v>
      </c>
      <c r="G138">
        <f t="shared" si="22"/>
        <v>-1.2149690529106479E-3</v>
      </c>
      <c r="H138">
        <f t="shared" si="23"/>
        <v>-7.4387143414939199E-3</v>
      </c>
      <c r="I138">
        <f t="shared" si="24"/>
        <v>2.8306146711887682E-3</v>
      </c>
      <c r="K138">
        <f t="shared" si="42"/>
        <v>8.4740752525433415E-3</v>
      </c>
      <c r="N138">
        <f t="shared" si="41"/>
        <v>109</v>
      </c>
      <c r="O138">
        <f t="shared" si="35"/>
        <v>0.1539056220227028</v>
      </c>
      <c r="P138">
        <f t="shared" si="25"/>
        <v>-2.3948839560740051E-3</v>
      </c>
      <c r="Q138">
        <f t="shared" si="26"/>
        <v>-5.7934663229772612E-4</v>
      </c>
      <c r="R138">
        <f t="shared" si="27"/>
        <v>-1.7405096281331741E-4</v>
      </c>
      <c r="S138">
        <f t="shared" si="28"/>
        <v>-8.2703336070408533E-4</v>
      </c>
      <c r="T138">
        <f t="shared" si="29"/>
        <v>-3.7254253202559118E-4</v>
      </c>
      <c r="U138">
        <f t="shared" si="30"/>
        <v>-8.2349151405418017E-4</v>
      </c>
      <c r="W138">
        <f t="shared" si="31"/>
        <v>2.94940687997701E-3</v>
      </c>
    </row>
    <row r="139" spans="5:23" x14ac:dyDescent="0.25">
      <c r="E139">
        <f t="shared" si="40"/>
        <v>110</v>
      </c>
      <c r="F139">
        <f t="shared" si="33"/>
        <v>0.15531760020639732</v>
      </c>
      <c r="G139">
        <f t="shared" si="22"/>
        <v>-1.0661954245671686E-3</v>
      </c>
      <c r="H139">
        <f t="shared" si="23"/>
        <v>-6.6381780517432397E-3</v>
      </c>
      <c r="I139">
        <f t="shared" si="24"/>
        <v>2.5032819035909456E-3</v>
      </c>
      <c r="K139">
        <f t="shared" si="42"/>
        <v>7.5447893496320036E-3</v>
      </c>
      <c r="N139">
        <f t="shared" si="41"/>
        <v>110</v>
      </c>
      <c r="O139">
        <f t="shared" si="35"/>
        <v>0.15531760020639732</v>
      </c>
      <c r="P139">
        <f t="shared" si="25"/>
        <v>-2.100107140124052E-3</v>
      </c>
      <c r="Q139">
        <f t="shared" si="26"/>
        <v>-4.9426764004939852E-4</v>
      </c>
      <c r="R139">
        <f t="shared" si="27"/>
        <v>-1.7126126240338185E-4</v>
      </c>
      <c r="S139">
        <f t="shared" si="28"/>
        <v>-7.2407734393502667E-4</v>
      </c>
      <c r="T139">
        <f t="shared" si="29"/>
        <v>-3.1041987694089488E-4</v>
      </c>
      <c r="U139">
        <f t="shared" si="30"/>
        <v>-6.851864709697664E-4</v>
      </c>
      <c r="W139">
        <f t="shared" si="31"/>
        <v>2.544039508341023E-3</v>
      </c>
    </row>
    <row r="140" spans="5:23" x14ac:dyDescent="0.25">
      <c r="E140">
        <f t="shared" si="40"/>
        <v>111</v>
      </c>
      <c r="F140">
        <f t="shared" si="33"/>
        <v>0.15672957839009186</v>
      </c>
      <c r="G140">
        <f t="shared" si="22"/>
        <v>-9.1084834688526933E-4</v>
      </c>
      <c r="H140">
        <f t="shared" si="23"/>
        <v>-5.7967151868853241E-3</v>
      </c>
      <c r="I140">
        <f t="shared" si="24"/>
        <v>2.1605155706317662E-3</v>
      </c>
      <c r="K140">
        <f t="shared" si="42"/>
        <v>6.5692545860529918E-3</v>
      </c>
      <c r="N140">
        <f t="shared" si="41"/>
        <v>111</v>
      </c>
      <c r="O140">
        <f t="shared" si="35"/>
        <v>0.15672957839009186</v>
      </c>
      <c r="P140">
        <f t="shared" si="25"/>
        <v>-1.7923824652987305E-3</v>
      </c>
      <c r="Q140">
        <f t="shared" si="26"/>
        <v>-4.061413234394935E-4</v>
      </c>
      <c r="R140">
        <f t="shared" si="27"/>
        <v>-1.6741567936058048E-4</v>
      </c>
      <c r="S140">
        <f t="shared" si="28"/>
        <v>-6.166571495604537E-4</v>
      </c>
      <c r="T140">
        <f t="shared" si="29"/>
        <v>-2.4638338008977414E-4</v>
      </c>
      <c r="U140">
        <f t="shared" si="30"/>
        <v>-5.4265702544419492E-4</v>
      </c>
      <c r="W140">
        <f t="shared" si="31"/>
        <v>2.1250713206902982E-3</v>
      </c>
    </row>
    <row r="141" spans="5:23" x14ac:dyDescent="0.25">
      <c r="E141">
        <f t="shared" si="40"/>
        <v>112</v>
      </c>
      <c r="F141">
        <f t="shared" si="33"/>
        <v>0.15814155657378637</v>
      </c>
      <c r="G141">
        <f t="shared" si="22"/>
        <v>-7.4988558625701857E-4</v>
      </c>
      <c r="H141">
        <f t="shared" si="23"/>
        <v>-4.9195136452968944E-3</v>
      </c>
      <c r="I141">
        <f t="shared" si="24"/>
        <v>1.8044289407353256E-3</v>
      </c>
      <c r="K141">
        <f t="shared" si="42"/>
        <v>5.5536260165071549E-3</v>
      </c>
      <c r="N141">
        <f t="shared" si="41"/>
        <v>112</v>
      </c>
      <c r="O141">
        <f t="shared" si="35"/>
        <v>0.15814155657378637</v>
      </c>
      <c r="P141">
        <f t="shared" si="25"/>
        <v>-1.4736071565472047E-3</v>
      </c>
      <c r="Q141">
        <f t="shared" si="26"/>
        <v>-3.1551101051489319E-4</v>
      </c>
      <c r="R141">
        <f t="shared" si="27"/>
        <v>-1.6253792298315866E-4</v>
      </c>
      <c r="S141">
        <f t="shared" si="28"/>
        <v>-5.0543505879953462E-4</v>
      </c>
      <c r="T141">
        <f t="shared" si="29"/>
        <v>-1.8082784776961202E-4</v>
      </c>
      <c r="U141">
        <f t="shared" si="30"/>
        <v>-3.9678191890499422E-4</v>
      </c>
      <c r="W141">
        <f t="shared" si="31"/>
        <v>1.6966268279055576E-3</v>
      </c>
    </row>
    <row r="142" spans="5:23" x14ac:dyDescent="0.25">
      <c r="E142">
        <f t="shared" si="40"/>
        <v>113</v>
      </c>
      <c r="F142">
        <f t="shared" si="33"/>
        <v>0.15955353475748088</v>
      </c>
      <c r="G142">
        <f t="shared" si="22"/>
        <v>-5.8429953162722795E-4</v>
      </c>
      <c r="H142">
        <f t="shared" si="23"/>
        <v>-4.0119816661808982E-3</v>
      </c>
      <c r="I142">
        <f t="shared" si="24"/>
        <v>1.4372174063857323E-3</v>
      </c>
      <c r="K142">
        <f t="shared" si="42"/>
        <v>4.5044406360434273E-3</v>
      </c>
      <c r="N142">
        <f t="shared" si="41"/>
        <v>113</v>
      </c>
      <c r="O142">
        <f t="shared" si="35"/>
        <v>0.15955353475748088</v>
      </c>
      <c r="P142">
        <f t="shared" si="25"/>
        <v>-1.1457465696514527E-3</v>
      </c>
      <c r="Q142">
        <f t="shared" si="26"/>
        <v>-2.2293546729240885E-4</v>
      </c>
      <c r="R142">
        <f t="shared" si="27"/>
        <v>-1.5665806626120144E-4</v>
      </c>
      <c r="S142">
        <f t="shared" si="28"/>
        <v>-3.9109679282690147E-4</v>
      </c>
      <c r="T142">
        <f t="shared" si="29"/>
        <v>-1.1415745163658901E-4</v>
      </c>
      <c r="U142">
        <f t="shared" si="30"/>
        <v>-2.4846051989236385E-4</v>
      </c>
      <c r="W142">
        <f t="shared" si="31"/>
        <v>1.2650289764421061E-3</v>
      </c>
    </row>
    <row r="143" spans="5:23" x14ac:dyDescent="0.25">
      <c r="E143">
        <f t="shared" si="40"/>
        <v>114</v>
      </c>
      <c r="F143">
        <f t="shared" si="33"/>
        <v>0.16096551294117542</v>
      </c>
      <c r="G143">
        <f t="shared" si="22"/>
        <v>-4.1511107608564453E-4</v>
      </c>
      <c r="H143">
        <f t="shared" si="23"/>
        <v>-3.0797144859736119E-3</v>
      </c>
      <c r="I143">
        <f t="shared" si="24"/>
        <v>1.0611449488024856E-3</v>
      </c>
      <c r="K143">
        <f t="shared" si="42"/>
        <v>3.4287928974207123E-3</v>
      </c>
      <c r="N143">
        <f t="shared" si="41"/>
        <v>114</v>
      </c>
      <c r="O143">
        <f t="shared" si="35"/>
        <v>0.16096551294117542</v>
      </c>
      <c r="P143">
        <f t="shared" si="25"/>
        <v>-8.1082207415440332E-4</v>
      </c>
      <c r="Q143">
        <f t="shared" si="26"/>
        <v>-1.2898545278050122E-4</v>
      </c>
      <c r="R143">
        <f t="shared" si="27"/>
        <v>-1.4981236046665062E-4</v>
      </c>
      <c r="S143">
        <f t="shared" si="28"/>
        <v>-2.7434728507360961E-4</v>
      </c>
      <c r="T143">
        <f t="shared" si="29"/>
        <v>-4.6783236853021594E-5</v>
      </c>
      <c r="U143">
        <f t="shared" si="30"/>
        <v>-9.8607279153090048E-5</v>
      </c>
      <c r="W143">
        <f t="shared" si="31"/>
        <v>8.4419777818885568E-4</v>
      </c>
    </row>
    <row r="144" spans="5:23" x14ac:dyDescent="0.25">
      <c r="E144">
        <f t="shared" si="40"/>
        <v>115</v>
      </c>
      <c r="F144">
        <f t="shared" si="33"/>
        <v>0.16237749112486993</v>
      </c>
      <c r="G144">
        <f t="shared" si="22"/>
        <v>-2.4336332272155282E-4</v>
      </c>
      <c r="H144">
        <f t="shared" si="23"/>
        <v>-2.1284598418513097E-3</v>
      </c>
      <c r="I144">
        <f t="shared" si="24"/>
        <v>6.7853017974336884E-4</v>
      </c>
      <c r="K144">
        <f t="shared" si="42"/>
        <v>2.3351204594827982E-3</v>
      </c>
      <c r="N144">
        <f t="shared" si="41"/>
        <v>115</v>
      </c>
      <c r="O144">
        <f t="shared" si="35"/>
        <v>0.16237749112486993</v>
      </c>
      <c r="P144">
        <f t="shared" si="25"/>
        <v>-4.7089859094449172E-4</v>
      </c>
      <c r="Q144">
        <f t="shared" si="26"/>
        <v>-3.4240200060186209E-5</v>
      </c>
      <c r="R144">
        <f t="shared" si="27"/>
        <v>-1.4204301165215776E-4</v>
      </c>
      <c r="S144">
        <f t="shared" si="28"/>
        <v>-1.5590633507810907E-4</v>
      </c>
      <c r="T144">
        <f t="shared" si="29"/>
        <v>2.087941214274961E-5</v>
      </c>
      <c r="U144">
        <f t="shared" si="30"/>
        <v>5.1853908252410245E-5</v>
      </c>
      <c r="W144">
        <f t="shared" si="31"/>
        <v>4.8735375568896783E-4</v>
      </c>
    </row>
    <row r="145" spans="5:23" x14ac:dyDescent="0.25">
      <c r="E145">
        <f t="shared" si="40"/>
        <v>116</v>
      </c>
      <c r="F145">
        <f t="shared" si="33"/>
        <v>0.16378946930856444</v>
      </c>
      <c r="G145">
        <f t="shared" si="22"/>
        <v>-7.0115153546369753E-5</v>
      </c>
      <c r="H145">
        <f t="shared" si="23"/>
        <v>-1.1640825350192952E-3</v>
      </c>
      <c r="I145">
        <f t="shared" si="24"/>
        <v>2.9173204649196165E-4</v>
      </c>
      <c r="K145">
        <f t="shared" si="42"/>
        <v>1.2384293351909176E-3</v>
      </c>
      <c r="N145">
        <f t="shared" si="41"/>
        <v>116</v>
      </c>
      <c r="O145">
        <f t="shared" si="35"/>
        <v>0.16378946930856444</v>
      </c>
      <c r="P145">
        <f t="shared" si="25"/>
        <v>-1.2807186133174353E-4</v>
      </c>
      <c r="Q145">
        <f t="shared" si="26"/>
        <v>6.0716154879519609E-5</v>
      </c>
      <c r="R145">
        <f t="shared" si="27"/>
        <v>-1.3339792043673505E-4</v>
      </c>
      <c r="S145">
        <f t="shared" si="28"/>
        <v>-3.6504170682737341E-5</v>
      </c>
      <c r="T145">
        <f t="shared" si="29"/>
        <v>8.8413332619548626E-5</v>
      </c>
      <c r="U145">
        <f t="shared" si="30"/>
        <v>2.0199539907035679E-4</v>
      </c>
      <c r="W145">
        <f t="shared" si="31"/>
        <v>4.3189074709513683E-4</v>
      </c>
    </row>
    <row r="146" spans="5:23" x14ac:dyDescent="0.25">
      <c r="E146">
        <f t="shared" si="40"/>
        <v>117</v>
      </c>
      <c r="F146">
        <f t="shared" si="33"/>
        <v>0.16520144749225896</v>
      </c>
      <c r="G146">
        <f t="shared" si="22"/>
        <v>1.0356529886608122E-4</v>
      </c>
      <c r="H146">
        <f t="shared" si="23"/>
        <v>-1.9252827226216358E-4</v>
      </c>
      <c r="I146">
        <f t="shared" si="24"/>
        <v>-9.6864711836817992E-5</v>
      </c>
      <c r="K146">
        <f t="shared" si="42"/>
        <v>3.0964572014507979E-4</v>
      </c>
      <c r="N146">
        <f t="shared" si="41"/>
        <v>117</v>
      </c>
      <c r="O146">
        <f t="shared" si="35"/>
        <v>0.16520144749225896</v>
      </c>
      <c r="P146">
        <f t="shared" si="25"/>
        <v>2.1554447389433037E-4</v>
      </c>
      <c r="Q146">
        <f t="shared" si="26"/>
        <v>1.5529817453422288E-4</v>
      </c>
      <c r="R146">
        <f t="shared" si="27"/>
        <v>-1.2393038668250997E-4</v>
      </c>
      <c r="S146">
        <f t="shared" si="28"/>
        <v>8.3123054063761995E-5</v>
      </c>
      <c r="T146">
        <f t="shared" si="29"/>
        <v>1.5540215550033466E-4</v>
      </c>
      <c r="U146">
        <f t="shared" si="30"/>
        <v>3.5089152108274833E-4</v>
      </c>
      <c r="W146">
        <f t="shared" si="31"/>
        <v>7.4898136714548244E-4</v>
      </c>
    </row>
    <row r="147" spans="5:23" x14ac:dyDescent="0.25">
      <c r="E147">
        <f t="shared" si="40"/>
        <v>118</v>
      </c>
      <c r="F147">
        <f t="shared" si="33"/>
        <v>0.1666134256759535</v>
      </c>
      <c r="G147">
        <f t="shared" si="22"/>
        <v>2.7660723677207396E-4</v>
      </c>
      <c r="H147">
        <f t="shared" si="23"/>
        <v>7.8021299131565539E-4</v>
      </c>
      <c r="I147">
        <f t="shared" si="24"/>
        <v>-4.8486426700635593E-4</v>
      </c>
      <c r="K147">
        <f t="shared" si="42"/>
        <v>1.0838410344186735E-3</v>
      </c>
      <c r="N147">
        <f t="shared" si="41"/>
        <v>118</v>
      </c>
      <c r="O147">
        <f t="shared" si="35"/>
        <v>0.1666134256759535</v>
      </c>
      <c r="P147">
        <f t="shared" si="25"/>
        <v>5.5783190576305024E-4</v>
      </c>
      <c r="Q147">
        <f t="shared" si="26"/>
        <v>2.4892272930104349E-4</v>
      </c>
      <c r="R147">
        <f t="shared" si="27"/>
        <v>-1.1369878088335129E-4</v>
      </c>
      <c r="S147">
        <f t="shared" si="28"/>
        <v>2.0223779754074327E-4</v>
      </c>
      <c r="T147">
        <f t="shared" si="29"/>
        <v>2.2143287241600197E-4</v>
      </c>
      <c r="U147">
        <f t="shared" si="30"/>
        <v>4.9762428018439999E-4</v>
      </c>
      <c r="W147">
        <f t="shared" si="31"/>
        <v>1.162593675768985E-3</v>
      </c>
    </row>
    <row r="148" spans="5:23" x14ac:dyDescent="0.25">
      <c r="E148">
        <f t="shared" si="40"/>
        <v>119</v>
      </c>
      <c r="F148">
        <f t="shared" si="33"/>
        <v>0.16802540385964801</v>
      </c>
      <c r="G148">
        <f t="shared" si="22"/>
        <v>4.4794379908211907E-4</v>
      </c>
      <c r="H148">
        <f t="shared" si="23"/>
        <v>1.7481439823548222E-3</v>
      </c>
      <c r="I148">
        <f t="shared" si="24"/>
        <v>-8.6987447273605221E-4</v>
      </c>
      <c r="K148">
        <f t="shared" si="42"/>
        <v>2.1779888815910901E-3</v>
      </c>
      <c r="N148">
        <f t="shared" si="41"/>
        <v>119</v>
      </c>
      <c r="O148">
        <f t="shared" si="35"/>
        <v>0.16802540385964801</v>
      </c>
      <c r="P148">
        <f t="shared" si="25"/>
        <v>8.966801184347934E-4</v>
      </c>
      <c r="Q148">
        <f t="shared" si="26"/>
        <v>3.4101259266651186E-4</v>
      </c>
      <c r="R148">
        <f t="shared" si="27"/>
        <v>-1.027661842913659E-4</v>
      </c>
      <c r="S148">
        <f t="shared" si="28"/>
        <v>3.2010567774498844E-4</v>
      </c>
      <c r="T148">
        <f t="shared" si="29"/>
        <v>2.860983820393196E-4</v>
      </c>
      <c r="U148">
        <f t="shared" si="30"/>
        <v>6.4128902012184339E-4</v>
      </c>
      <c r="W148">
        <f t="shared" si="31"/>
        <v>1.5934284001576972E-3</v>
      </c>
    </row>
    <row r="149" spans="5:23" x14ac:dyDescent="0.25">
      <c r="E149">
        <f t="shared" si="40"/>
        <v>120</v>
      </c>
      <c r="F149">
        <f t="shared" si="33"/>
        <v>0.16943738204334252</v>
      </c>
      <c r="G149">
        <f t="shared" si="22"/>
        <v>6.165186389143982E-4</v>
      </c>
      <c r="H149">
        <f t="shared" si="23"/>
        <v>2.70529708442593E-3</v>
      </c>
      <c r="I149">
        <f t="shared" si="24"/>
        <v>-1.249521613078724E-3</v>
      </c>
      <c r="K149">
        <f t="shared" si="42"/>
        <v>3.2733429785825226E-3</v>
      </c>
      <c r="N149">
        <f t="shared" si="41"/>
        <v>120</v>
      </c>
      <c r="O149">
        <f t="shared" si="35"/>
        <v>0.16943738204334252</v>
      </c>
      <c r="P149">
        <f t="shared" si="25"/>
        <v>1.2299999999999967E-3</v>
      </c>
      <c r="Q149">
        <f t="shared" si="26"/>
        <v>4.3099999999999898E-4</v>
      </c>
      <c r="R149">
        <f t="shared" si="27"/>
        <v>-9.1199999999999981E-5</v>
      </c>
      <c r="S149">
        <f t="shared" si="28"/>
        <v>4.3599999999999894E-4</v>
      </c>
      <c r="T149">
        <f t="shared" si="29"/>
        <v>3.4900000000000008E-4</v>
      </c>
      <c r="U149">
        <f t="shared" si="30"/>
        <v>7.809999999999999E-4</v>
      </c>
      <c r="W149">
        <f t="shared" si="31"/>
        <v>2.0233402185495129E-3</v>
      </c>
    </row>
    <row r="150" spans="5:23" x14ac:dyDescent="0.25">
      <c r="E150">
        <f t="shared" si="40"/>
        <v>121</v>
      </c>
      <c r="F150">
        <f t="shared" si="33"/>
        <v>0.17084936022703706</v>
      </c>
      <c r="G150">
        <f t="shared" si="22"/>
        <v>7.8129243632451867E-4</v>
      </c>
      <c r="H150">
        <f t="shared" si="23"/>
        <v>3.6457711303689837E-3</v>
      </c>
      <c r="I150">
        <f t="shared" si="24"/>
        <v>-1.6214650371686652E-3</v>
      </c>
      <c r="K150">
        <f t="shared" si="42"/>
        <v>4.3521371988533867E-3</v>
      </c>
      <c r="N150">
        <f t="shared" si="41"/>
        <v>121</v>
      </c>
      <c r="O150">
        <f t="shared" si="35"/>
        <v>0.17084936022703706</v>
      </c>
      <c r="P150">
        <f t="shared" si="25"/>
        <v>1.5557365225486947E-3</v>
      </c>
      <c r="Q150">
        <f t="shared" si="26"/>
        <v>5.1833014901144241E-4</v>
      </c>
      <c r="R150">
        <f t="shared" si="27"/>
        <v>-7.9071537381556601E-5</v>
      </c>
      <c r="S150">
        <f t="shared" si="28"/>
        <v>5.4920623727029694E-4</v>
      </c>
      <c r="T150">
        <f t="shared" si="29"/>
        <v>4.0974991690640388E-4</v>
      </c>
      <c r="U150">
        <f t="shared" si="30"/>
        <v>9.1589585516930225E-4</v>
      </c>
      <c r="W150">
        <f t="shared" si="31"/>
        <v>2.4449973792869473E-3</v>
      </c>
    </row>
    <row r="151" spans="5:23" x14ac:dyDescent="0.25">
      <c r="E151">
        <f t="shared" si="40"/>
        <v>122</v>
      </c>
      <c r="F151">
        <f t="shared" si="33"/>
        <v>0.17226133841073157</v>
      </c>
      <c r="G151">
        <f t="shared" si="22"/>
        <v>9.4124930605859938E-4</v>
      </c>
      <c r="H151">
        <f t="shared" si="23"/>
        <v>4.5637677849513884E-3</v>
      </c>
      <c r="I151">
        <f t="shared" si="24"/>
        <v>-1.983411590112622E-3</v>
      </c>
      <c r="K151">
        <f t="shared" si="42"/>
        <v>5.4055571403785058E-3</v>
      </c>
      <c r="N151">
        <f t="shared" si="41"/>
        <v>122</v>
      </c>
      <c r="O151">
        <f t="shared" si="35"/>
        <v>0.17226133841073157</v>
      </c>
      <c r="P151">
        <f t="shared" si="25"/>
        <v>1.8718814121009893E-3</v>
      </c>
      <c r="Q151">
        <f t="shared" si="26"/>
        <v>6.0246462029196518E-4</v>
      </c>
      <c r="R151">
        <f t="shared" si="27"/>
        <v>-6.645557244120155E-5</v>
      </c>
      <c r="S151">
        <f t="shared" si="28"/>
        <v>6.5902643545821739E-4</v>
      </c>
      <c r="T151">
        <f t="shared" si="29"/>
        <v>4.6797358931940567E-4</v>
      </c>
      <c r="U151">
        <f t="shared" si="30"/>
        <v>1.0451449078252078E-3</v>
      </c>
      <c r="W151">
        <f t="shared" si="31"/>
        <v>2.8539342572083091E-3</v>
      </c>
    </row>
    <row r="152" spans="5:23" x14ac:dyDescent="0.25">
      <c r="E152">
        <f t="shared" si="40"/>
        <v>123</v>
      </c>
      <c r="F152">
        <f t="shared" si="33"/>
        <v>0.17367331659442609</v>
      </c>
      <c r="G152">
        <f t="shared" si="22"/>
        <v>1.0954030608236695E-3</v>
      </c>
      <c r="H152">
        <f t="shared" si="23"/>
        <v>5.4536272935327588E-3</v>
      </c>
      <c r="I152">
        <f t="shared" si="24"/>
        <v>-2.333129751052244E-3</v>
      </c>
      <c r="K152">
        <f t="shared" si="42"/>
        <v>6.426392596024252E-3</v>
      </c>
      <c r="N152">
        <f t="shared" si="41"/>
        <v>123</v>
      </c>
      <c r="O152">
        <f t="shared" si="35"/>
        <v>0.17367331659442609</v>
      </c>
      <c r="P152">
        <f t="shared" si="25"/>
        <v>2.1764855302839402E-3</v>
      </c>
      <c r="Q152">
        <f t="shared" si="26"/>
        <v>6.8288469684857031E-4</v>
      </c>
      <c r="R152">
        <f t="shared" si="27"/>
        <v>-5.342988679802645E-5</v>
      </c>
      <c r="S152">
        <f t="shared" si="28"/>
        <v>7.6478351652300731E-4</v>
      </c>
      <c r="T152">
        <f t="shared" si="29"/>
        <v>5.2331204893724234E-4</v>
      </c>
      <c r="U152">
        <f t="shared" si="30"/>
        <v>1.1679502945784192E-3</v>
      </c>
      <c r="W152">
        <f t="shared" si="31"/>
        <v>3.2467421127149424E-3</v>
      </c>
    </row>
    <row r="153" spans="5:23" x14ac:dyDescent="0.25">
      <c r="E153">
        <f t="shared" si="40"/>
        <v>124</v>
      </c>
      <c r="F153">
        <f t="shared" si="33"/>
        <v>0.17508529477812063</v>
      </c>
      <c r="G153">
        <f t="shared" si="22"/>
        <v>1.2428032914602843E-3</v>
      </c>
      <c r="H153">
        <f t="shared" si="23"/>
        <v>6.3098633763344174E-3</v>
      </c>
      <c r="I153">
        <f t="shared" si="24"/>
        <v>-2.6684633912322656E-3</v>
      </c>
      <c r="K153">
        <f t="shared" si="42"/>
        <v>7.4080434318069552E-3</v>
      </c>
      <c r="N153">
        <f t="shared" si="41"/>
        <v>124</v>
      </c>
      <c r="O153">
        <f t="shared" si="35"/>
        <v>0.17508529477812063</v>
      </c>
      <c r="P153">
        <f t="shared" si="25"/>
        <v>2.4676708914178154E-3</v>
      </c>
      <c r="Q153">
        <f t="shared" si="26"/>
        <v>7.590945621669009E-4</v>
      </c>
      <c r="R153">
        <f t="shared" si="27"/>
        <v>-4.007478813550093E-5</v>
      </c>
      <c r="S153">
        <f t="shared" si="28"/>
        <v>8.658254528921092E-4</v>
      </c>
      <c r="T153">
        <f t="shared" si="29"/>
        <v>5.7542411575446715E-4</v>
      </c>
      <c r="U153">
        <f t="shared" si="30"/>
        <v>1.2835548793826729E-3</v>
      </c>
      <c r="W153">
        <f t="shared" si="31"/>
        <v>3.6205228665336332E-3</v>
      </c>
    </row>
    <row r="154" spans="5:23" x14ac:dyDescent="0.25">
      <c r="E154">
        <f t="shared" si="40"/>
        <v>125</v>
      </c>
      <c r="F154">
        <f t="shared" si="33"/>
        <v>0.17649727296181514</v>
      </c>
      <c r="G154">
        <f t="shared" si="22"/>
        <v>1.3825412265310144E-3</v>
      </c>
      <c r="H154">
        <f t="shared" si="23"/>
        <v>7.1271970531784816E-3</v>
      </c>
      <c r="I154">
        <f t="shared" si="24"/>
        <v>-2.9873450672512182E-3</v>
      </c>
      <c r="K154">
        <f t="shared" si="42"/>
        <v>8.3443038040782562E-3</v>
      </c>
      <c r="N154">
        <f t="shared" si="41"/>
        <v>125</v>
      </c>
      <c r="O154">
        <f t="shared" si="35"/>
        <v>0.17649727296181514</v>
      </c>
      <c r="P154">
        <f t="shared" si="25"/>
        <v>2.7436422409222584E-3</v>
      </c>
      <c r="Q154">
        <f t="shared" si="26"/>
        <v>8.3062435708491553E-4</v>
      </c>
      <c r="R154">
        <f t="shared" si="27"/>
        <v>-2.6472615077900704E-5</v>
      </c>
      <c r="S154">
        <f t="shared" si="28"/>
        <v>9.6152928742795169E-4</v>
      </c>
      <c r="T154">
        <f t="shared" si="29"/>
        <v>6.2398850155013011E-4</v>
      </c>
      <c r="U154">
        <f t="shared" si="30"/>
        <v>1.3912459215302227E-3</v>
      </c>
      <c r="W154">
        <f t="shared" si="31"/>
        <v>3.9726931399204947E-3</v>
      </c>
    </row>
    <row r="155" spans="5:23" x14ac:dyDescent="0.25">
      <c r="E155">
        <f t="shared" si="40"/>
        <v>126</v>
      </c>
      <c r="F155">
        <f t="shared" si="33"/>
        <v>0.17790925114550965</v>
      </c>
      <c r="G155">
        <f t="shared" si="22"/>
        <v>1.5137553351985678E-3</v>
      </c>
      <c r="H155">
        <f t="shared" si="23"/>
        <v>7.9005891901561612E-3</v>
      </c>
      <c r="I155">
        <f t="shared" si="24"/>
        <v>-3.2878087675375198E-3</v>
      </c>
      <c r="K155">
        <f t="shared" si="42"/>
        <v>9.2293155328189557E-3</v>
      </c>
      <c r="N155">
        <f t="shared" si="41"/>
        <v>126</v>
      </c>
      <c r="O155">
        <f t="shared" si="35"/>
        <v>0.17790925114550965</v>
      </c>
      <c r="P155">
        <f t="shared" si="25"/>
        <v>3.0026981236577835E-3</v>
      </c>
      <c r="Q155">
        <f t="shared" si="26"/>
        <v>8.9703307663087286E-4</v>
      </c>
      <c r="R155">
        <f t="shared" si="27"/>
        <v>-1.2707229545307723E-5</v>
      </c>
      <c r="S155">
        <f t="shared" si="28"/>
        <v>1.0513049741658648E-3</v>
      </c>
      <c r="T155">
        <f t="shared" si="29"/>
        <v>6.6870579073650277E-4</v>
      </c>
      <c r="U155">
        <f t="shared" si="30"/>
        <v>1.490359469935321E-3</v>
      </c>
      <c r="W155">
        <f t="shared" si="31"/>
        <v>4.3009073319740391E-3</v>
      </c>
    </row>
    <row r="156" spans="5:23" x14ac:dyDescent="0.25">
      <c r="E156">
        <f t="shared" si="40"/>
        <v>127</v>
      </c>
      <c r="F156">
        <f t="shared" si="33"/>
        <v>0.17932122932920419</v>
      </c>
      <c r="G156">
        <f t="shared" si="22"/>
        <v>1.6356366388498981E-3</v>
      </c>
      <c r="H156">
        <f t="shared" si="23"/>
        <v>8.6252715675640586E-3</v>
      </c>
      <c r="I156">
        <f t="shared" si="24"/>
        <v>-3.5680020334646063E-3</v>
      </c>
      <c r="K156">
        <f t="shared" si="42"/>
        <v>1.0057570390758485E-2</v>
      </c>
      <c r="N156">
        <f t="shared" si="41"/>
        <v>127</v>
      </c>
      <c r="O156">
        <f t="shared" si="35"/>
        <v>0.17932122932920419</v>
      </c>
      <c r="P156">
        <f t="shared" si="25"/>
        <v>3.2432413739625198E-3</v>
      </c>
      <c r="Q156">
        <f t="shared" si="26"/>
        <v>9.5791128896563623E-4</v>
      </c>
      <c r="R156">
        <f t="shared" si="27"/>
        <v>1.1365002830153198E-6</v>
      </c>
      <c r="S156">
        <f t="shared" si="28"/>
        <v>1.1345990161436702E-3</v>
      </c>
      <c r="T156">
        <f t="shared" si="29"/>
        <v>7.0930028635574646E-4</v>
      </c>
      <c r="U156">
        <f t="shared" si="30"/>
        <v>1.5802844566134581E-3</v>
      </c>
      <c r="W156">
        <f t="shared" si="31"/>
        <v>4.6030272826924805E-3</v>
      </c>
    </row>
    <row r="157" spans="5:23" x14ac:dyDescent="0.25">
      <c r="E157">
        <f t="shared" si="40"/>
        <v>128</v>
      </c>
      <c r="F157">
        <f t="shared" si="33"/>
        <v>0.1807332075128987</v>
      </c>
      <c r="G157">
        <f t="shared" si="22"/>
        <v>1.7474336987183382E-3</v>
      </c>
      <c r="H157">
        <f t="shared" si="23"/>
        <v>9.2967762775640443E-3</v>
      </c>
      <c r="I157">
        <f t="shared" si="24"/>
        <v>-3.8261973803742962E-3</v>
      </c>
      <c r="K157">
        <f t="shared" si="42"/>
        <v>1.0823928709594439E-2</v>
      </c>
      <c r="N157">
        <f t="shared" si="41"/>
        <v>128</v>
      </c>
      <c r="O157">
        <f t="shared" si="35"/>
        <v>0.1807332075128987</v>
      </c>
      <c r="P157">
        <f t="shared" si="25"/>
        <v>3.4637889627095698E-3</v>
      </c>
      <c r="Q157">
        <f t="shared" si="26"/>
        <v>1.0128836596660963E-3</v>
      </c>
      <c r="R157">
        <f t="shared" si="27"/>
        <v>1.4973223209168254E-5</v>
      </c>
      <c r="S157">
        <f t="shared" si="28"/>
        <v>1.210897877894487E-3</v>
      </c>
      <c r="T157">
        <f t="shared" si="29"/>
        <v>7.4552170984332547E-4</v>
      </c>
      <c r="U157">
        <f t="shared" si="30"/>
        <v>1.6604664641186619E-3</v>
      </c>
      <c r="W157">
        <f t="shared" si="31"/>
        <v>4.8771120072590539E-3</v>
      </c>
    </row>
    <row r="158" spans="5:23" x14ac:dyDescent="0.25">
      <c r="E158">
        <f t="shared" si="40"/>
        <v>129</v>
      </c>
      <c r="F158">
        <f t="shared" si="33"/>
        <v>0.18214518569659321</v>
      </c>
      <c r="G158">
        <f t="shared" ref="G158:G189" si="43">$I$16*COS(2*PI()*$G$26*F158+$K$16+PI())</f>
        <v>1.8484572487535121E-3</v>
      </c>
      <c r="H158">
        <f t="shared" ref="H158:H189" si="44">$I$17*COS(2*PI()*$G$26*F158+$K$17+PI())</f>
        <v>9.9109632703210365E-3</v>
      </c>
      <c r="I158">
        <f t="shared" ref="I158:I189" si="45">$I$18*COS(2*PI()*$G$26*F158+$K$18+2*PI())</f>
        <v>-4.0608029480942442E-3</v>
      </c>
      <c r="K158">
        <f t="shared" si="42"/>
        <v>1.152364339073021E-2</v>
      </c>
      <c r="N158">
        <f t="shared" si="41"/>
        <v>129</v>
      </c>
      <c r="O158">
        <f t="shared" si="35"/>
        <v>0.18214518569659321</v>
      </c>
      <c r="P158">
        <f t="shared" ref="P158:P189" si="46">$Q$16*COS(2*PI()*$G$26*O158+$R$16+PI())</f>
        <v>3.6629811406748078E-3</v>
      </c>
      <c r="Q158">
        <f t="shared" ref="Q158:Q189" si="47">$Q$17*COS(2*PI()*$G$26*O158+$R$17+PI())</f>
        <v>1.0616112657867204E-3</v>
      </c>
      <c r="R158">
        <f t="shared" ref="R158:R189" si="48">$Q$18*COS(2*PI()*$G$26*O158+$R$18)</f>
        <v>2.8717631235135004E-5</v>
      </c>
      <c r="S158">
        <f t="shared" ref="S158:S189" si="49">$Q$19*COS(2*PI()*$G$26*O158+$R$19+PI())</f>
        <v>1.2797311515636814E-3</v>
      </c>
      <c r="T158">
        <f t="shared" ref="T158:T189" si="50">$Q$20*COS(2*PI()*$G$26*O158+$R$20+PI())</f>
        <v>7.7714674407859566E-4</v>
      </c>
      <c r="U158">
        <f t="shared" ref="U158:U189" si="51">$Q$21*COS(2*PI()*$G$26*O158+$R$21+PI())</f>
        <v>1.7304111437114458E-3</v>
      </c>
      <c r="W158">
        <f t="shared" ref="W158:W189" si="52">SQRT((P158-Q158)^2+(Q158-R158)^2+(R158-P158)^2+6*(S158^2+T158^2+U158^2))/SQRT(2)</f>
        <v>5.1214165712568501E-3</v>
      </c>
    </row>
    <row r="159" spans="5:23" x14ac:dyDescent="0.25">
      <c r="E159">
        <f t="shared" si="40"/>
        <v>130</v>
      </c>
      <c r="F159">
        <f t="shared" ref="F159:F189" si="53">$F$29+$D$26/80*E159</f>
        <v>0.18355716388028775</v>
      </c>
      <c r="G159">
        <f t="shared" si="43"/>
        <v>1.9380844451757106E-3</v>
      </c>
      <c r="H159">
        <f t="shared" si="44"/>
        <v>1.0464045878786778E-2</v>
      </c>
      <c r="I159">
        <f t="shared" si="45"/>
        <v>-4.2703723152851831E-3</v>
      </c>
      <c r="K159">
        <f t="shared" si="42"/>
        <v>1.2152385035546205E-2</v>
      </c>
      <c r="N159">
        <f t="shared" si="41"/>
        <v>130</v>
      </c>
      <c r="O159">
        <f t="shared" ref="O159:O189" si="54">$F$29+$D$26/80*N159</f>
        <v>0.18355716388028775</v>
      </c>
      <c r="P159">
        <f t="shared" si="46"/>
        <v>3.8395898218429531E-3</v>
      </c>
      <c r="Q159">
        <f t="shared" si="47"/>
        <v>1.1037936854322004E-3</v>
      </c>
      <c r="R159">
        <f t="shared" si="48"/>
        <v>4.2284985514955711E-5</v>
      </c>
      <c r="S159">
        <f t="shared" si="49"/>
        <v>1.3406744571296942E-3</v>
      </c>
      <c r="T159">
        <f t="shared" si="50"/>
        <v>8.0398041020910479E-4</v>
      </c>
      <c r="U159">
        <f t="shared" si="51"/>
        <v>1.7896872631831524E-3</v>
      </c>
      <c r="W159">
        <f t="shared" si="52"/>
        <v>5.3343951503427274E-3</v>
      </c>
    </row>
    <row r="160" spans="5:23" x14ac:dyDescent="0.25">
      <c r="E160">
        <f t="shared" si="40"/>
        <v>131</v>
      </c>
      <c r="F160">
        <f t="shared" si="53"/>
        <v>0.18496914206398227</v>
      </c>
      <c r="G160">
        <f t="shared" si="43"/>
        <v>2.0157627065149225E-3</v>
      </c>
      <c r="H160">
        <f t="shared" si="44"/>
        <v>1.0952614164761435E-2</v>
      </c>
      <c r="I160">
        <f t="shared" si="45"/>
        <v>-4.4536134171094888E-3</v>
      </c>
      <c r="K160">
        <f t="shared" si="42"/>
        <v>1.2706266271651516E-2</v>
      </c>
      <c r="N160">
        <f t="shared" si="41"/>
        <v>131</v>
      </c>
      <c r="O160">
        <f t="shared" si="54"/>
        <v>0.18496914206398227</v>
      </c>
      <c r="P160">
        <f t="shared" si="46"/>
        <v>3.9925261549662531E-3</v>
      </c>
      <c r="Q160">
        <f t="shared" si="47"/>
        <v>1.1391708499583434E-3</v>
      </c>
      <c r="R160">
        <f t="shared" si="48"/>
        <v>5.5591638797891865E-5</v>
      </c>
      <c r="S160">
        <f t="shared" si="49"/>
        <v>1.3933520588480044E-3</v>
      </c>
      <c r="T160">
        <f t="shared" si="50"/>
        <v>8.258572697600583E-4</v>
      </c>
      <c r="U160">
        <f t="shared" si="51"/>
        <v>1.8379293655459276E-3</v>
      </c>
      <c r="W160">
        <f t="shared" si="52"/>
        <v>5.514705841835949E-3</v>
      </c>
    </row>
    <row r="161" spans="5:23" x14ac:dyDescent="0.25">
      <c r="E161">
        <f t="shared" si="40"/>
        <v>132</v>
      </c>
      <c r="F161">
        <f t="shared" si="53"/>
        <v>0.18638112024767678</v>
      </c>
      <c r="G161">
        <f t="shared" si="43"/>
        <v>2.0810131204593513E-3</v>
      </c>
      <c r="H161">
        <f t="shared" si="44"/>
        <v>1.1373655942296551E-2</v>
      </c>
      <c r="I161">
        <f t="shared" si="45"/>
        <v>-4.6093965112405759E-3</v>
      </c>
      <c r="K161">
        <f t="shared" si="42"/>
        <v>1.318186430104871E-2</v>
      </c>
      <c r="N161">
        <f t="shared" si="41"/>
        <v>132</v>
      </c>
      <c r="O161">
        <f t="shared" si="54"/>
        <v>0.18638112024767678</v>
      </c>
      <c r="P161">
        <f t="shared" si="46"/>
        <v>4.1208472366945194E-3</v>
      </c>
      <c r="Q161">
        <f t="shared" si="47"/>
        <v>1.1675246473817462E-3</v>
      </c>
      <c r="R161">
        <f t="shared" si="48"/>
        <v>6.8555551141543533E-5</v>
      </c>
      <c r="S161">
        <f t="shared" si="49"/>
        <v>1.437439181786941E-3</v>
      </c>
      <c r="T161">
        <f t="shared" si="50"/>
        <v>8.426424446175317E-4</v>
      </c>
      <c r="U161">
        <f t="shared" si="51"/>
        <v>1.8748400221965797E-3</v>
      </c>
      <c r="W161">
        <f t="shared" si="52"/>
        <v>5.66121595126269E-3</v>
      </c>
    </row>
    <row r="162" spans="5:23" x14ac:dyDescent="0.25">
      <c r="E162">
        <f t="shared" si="40"/>
        <v>133</v>
      </c>
      <c r="F162">
        <f t="shared" si="53"/>
        <v>0.18779309843137132</v>
      </c>
      <c r="G162">
        <f t="shared" si="43"/>
        <v>2.1334333965090644E-3</v>
      </c>
      <c r="H162">
        <f t="shared" si="44"/>
        <v>1.1724575348823017E-2</v>
      </c>
      <c r="I162">
        <f t="shared" si="45"/>
        <v>-4.7367611430999849E-3</v>
      </c>
      <c r="K162">
        <f t="shared" si="42"/>
        <v>1.3576241119648998E-2</v>
      </c>
      <c r="N162">
        <f t="shared" si="41"/>
        <v>133</v>
      </c>
      <c r="O162">
        <f t="shared" si="54"/>
        <v>0.18779309843137132</v>
      </c>
      <c r="P162">
        <f t="shared" si="46"/>
        <v>4.2237619248878039E-3</v>
      </c>
      <c r="Q162">
        <f t="shared" si="47"/>
        <v>1.188680267112698E-3</v>
      </c>
      <c r="R162">
        <f t="shared" si="48"/>
        <v>8.1096795715373472E-5</v>
      </c>
      <c r="S162">
        <f t="shared" si="49"/>
        <v>1.4726640141731282E-3</v>
      </c>
      <c r="T162">
        <f t="shared" si="50"/>
        <v>8.5423244859689077E-4</v>
      </c>
      <c r="U162">
        <f t="shared" si="51"/>
        <v>1.9001916666628177E-3</v>
      </c>
      <c r="W162">
        <f t="shared" si="52"/>
        <v>5.773007043886386E-3</v>
      </c>
    </row>
    <row r="163" spans="5:23" x14ac:dyDescent="0.25">
      <c r="E163">
        <f t="shared" si="40"/>
        <v>134</v>
      </c>
      <c r="F163">
        <f t="shared" si="53"/>
        <v>0.18920507661506583</v>
      </c>
      <c r="G163">
        <f t="shared" si="43"/>
        <v>2.172700346230703E-3</v>
      </c>
      <c r="H163">
        <f t="shared" si="44"/>
        <v>1.2003208849507048E-2</v>
      </c>
      <c r="I163">
        <f t="shared" si="45"/>
        <v>-4.8349220673792638E-3</v>
      </c>
      <c r="K163">
        <f t="shared" si="42"/>
        <v>1.388696106601746E-2</v>
      </c>
      <c r="N163">
        <f t="shared" si="41"/>
        <v>134</v>
      </c>
      <c r="O163">
        <f t="shared" si="54"/>
        <v>0.18920507661506583</v>
      </c>
      <c r="P163">
        <f t="shared" si="46"/>
        <v>4.3006357162707872E-3</v>
      </c>
      <c r="Q163">
        <f t="shared" si="47"/>
        <v>1.2025072777206002E-3</v>
      </c>
      <c r="R163">
        <f t="shared" si="48"/>
        <v>9.3138051576197037E-5</v>
      </c>
      <c r="S163">
        <f t="shared" si="49"/>
        <v>1.4988093832014595E-3</v>
      </c>
      <c r="T163">
        <f t="shared" si="50"/>
        <v>8.6055582546953576E-4</v>
      </c>
      <c r="U163">
        <f t="shared" si="51"/>
        <v>1.91382799762623E-3</v>
      </c>
      <c r="W163">
        <f t="shared" si="52"/>
        <v>5.8493793475291886E-3</v>
      </c>
    </row>
    <row r="164" spans="5:23" x14ac:dyDescent="0.25">
      <c r="E164">
        <f t="shared" si="40"/>
        <v>135</v>
      </c>
      <c r="F164">
        <f t="shared" si="53"/>
        <v>0.19061705479876034</v>
      </c>
      <c r="G164">
        <f t="shared" si="43"/>
        <v>2.198571875821649E-3</v>
      </c>
      <c r="H164">
        <f t="shared" si="44"/>
        <v>1.2207838576161884E-2</v>
      </c>
      <c r="I164">
        <f t="shared" si="45"/>
        <v>-4.9032740893384108E-3</v>
      </c>
      <c r="K164">
        <f t="shared" si="42"/>
        <v>1.4112105470913695E-2</v>
      </c>
      <c r="N164">
        <f t="shared" si="41"/>
        <v>135</v>
      </c>
      <c r="O164">
        <f t="shared" si="54"/>
        <v>0.19061705479876034</v>
      </c>
      <c r="P164">
        <f t="shared" si="46"/>
        <v>4.3509946583564635E-3</v>
      </c>
      <c r="Q164">
        <f t="shared" si="47"/>
        <v>1.2089204310871075E-3</v>
      </c>
      <c r="R164">
        <f t="shared" si="48"/>
        <v>1.0460508037750807E-4</v>
      </c>
      <c r="S164">
        <f t="shared" si="49"/>
        <v>1.5157140939776575E-3</v>
      </c>
      <c r="T164">
        <f t="shared" si="50"/>
        <v>8.6157358951431022E-4</v>
      </c>
      <c r="U164">
        <f t="shared" si="51"/>
        <v>1.9156649425718872E-3</v>
      </c>
      <c r="W164">
        <f t="shared" si="52"/>
        <v>5.8898552577135417E-3</v>
      </c>
    </row>
    <row r="165" spans="5:23" x14ac:dyDescent="0.25">
      <c r="E165">
        <f t="shared" si="40"/>
        <v>136</v>
      </c>
      <c r="F165">
        <f t="shared" si="53"/>
        <v>0.19202903298245488</v>
      </c>
      <c r="G165">
        <f t="shared" si="43"/>
        <v>2.210888478698817E-3</v>
      </c>
      <c r="H165">
        <f t="shared" si="44"/>
        <v>1.233720291847642E-2</v>
      </c>
      <c r="I165">
        <f t="shared" si="45"/>
        <v>-4.9413957960326984E-3</v>
      </c>
      <c r="K165">
        <f t="shared" si="42"/>
        <v>1.4250284248541368E-2</v>
      </c>
      <c r="N165">
        <f t="shared" si="41"/>
        <v>136</v>
      </c>
      <c r="O165">
        <f t="shared" si="54"/>
        <v>0.19202903298245488</v>
      </c>
      <c r="P165">
        <f t="shared" si="46"/>
        <v>4.37452827152083E-3</v>
      </c>
      <c r="Q165">
        <f t="shared" si="47"/>
        <v>1.2078801879891255E-3</v>
      </c>
      <c r="R165">
        <f t="shared" si="48"/>
        <v>1.1542718407357324E-4</v>
      </c>
      <c r="S165">
        <f t="shared" si="49"/>
        <v>1.5232739233384013E-3</v>
      </c>
      <c r="T165">
        <f t="shared" si="50"/>
        <v>8.5727946587743739E-4</v>
      </c>
      <c r="U165">
        <f t="shared" si="51"/>
        <v>1.9056911761233526E-3</v>
      </c>
      <c r="W165">
        <f t="shared" si="52"/>
        <v>5.8941817941571498E-3</v>
      </c>
    </row>
    <row r="166" spans="5:23" x14ac:dyDescent="0.25">
      <c r="E166">
        <f t="shared" si="40"/>
        <v>137</v>
      </c>
      <c r="F166">
        <f t="shared" si="53"/>
        <v>0.1934410111661494</v>
      </c>
      <c r="G166">
        <f t="shared" si="43"/>
        <v>2.2095742189097833E-3</v>
      </c>
      <c r="H166">
        <f t="shared" si="44"/>
        <v>1.2390504302262267E-2</v>
      </c>
      <c r="I166">
        <f t="shared" si="45"/>
        <v>-4.9490521544635971E-3</v>
      </c>
      <c r="K166">
        <f t="shared" si="42"/>
        <v>1.43006443180188E-2</v>
      </c>
      <c r="N166">
        <f t="shared" si="41"/>
        <v>137</v>
      </c>
      <c r="O166">
        <f t="shared" si="54"/>
        <v>0.1934410111661494</v>
      </c>
      <c r="P166">
        <f t="shared" si="46"/>
        <v>4.371091463213005E-3</v>
      </c>
      <c r="Q166">
        <f t="shared" si="47"/>
        <v>1.1993929618712696E-3</v>
      </c>
      <c r="R166">
        <f t="shared" si="48"/>
        <v>1.2553764079639067E-4</v>
      </c>
      <c r="S166">
        <f t="shared" si="49"/>
        <v>1.5214422624217827E-3</v>
      </c>
      <c r="T166">
        <f t="shared" si="50"/>
        <v>8.4769992925907999E-4</v>
      </c>
      <c r="U166">
        <f t="shared" si="51"/>
        <v>1.8839681898673961E-3</v>
      </c>
      <c r="W166">
        <f t="shared" si="52"/>
        <v>5.8623319209738425E-3</v>
      </c>
    </row>
    <row r="167" spans="5:23" x14ac:dyDescent="0.25">
      <c r="E167">
        <f t="shared" si="40"/>
        <v>138</v>
      </c>
      <c r="F167">
        <f t="shared" si="53"/>
        <v>0.19485298934984391</v>
      </c>
      <c r="G167">
        <f t="shared" si="43"/>
        <v>2.1946371993031835E-3</v>
      </c>
      <c r="H167">
        <f t="shared" si="44"/>
        <v>1.2367414106763884E-2</v>
      </c>
      <c r="I167">
        <f t="shared" si="45"/>
        <v>-4.9261959606353867E-3</v>
      </c>
      <c r="K167">
        <f t="shared" si="42"/>
        <v>1.4262874780162584E-2</v>
      </c>
      <c r="N167">
        <f t="shared" si="41"/>
        <v>138</v>
      </c>
      <c r="O167">
        <f t="shared" si="54"/>
        <v>0.19485298934984391</v>
      </c>
      <c r="P167">
        <f t="shared" si="46"/>
        <v>4.3407054224990629E-3</v>
      </c>
      <c r="Q167">
        <f t="shared" si="47"/>
        <v>1.1835110793048454E-3</v>
      </c>
      <c r="R167">
        <f t="shared" si="48"/>
        <v>1.3487411621819666E-4</v>
      </c>
      <c r="S167">
        <f t="shared" si="49"/>
        <v>1.5102304040264421E-3</v>
      </c>
      <c r="T167">
        <f t="shared" si="50"/>
        <v>8.3289404068800921E-4</v>
      </c>
      <c r="U167">
        <f t="shared" si="51"/>
        <v>1.8506299132379121E-3</v>
      </c>
      <c r="W167">
        <f t="shared" si="52"/>
        <v>5.7945046885011639E-3</v>
      </c>
    </row>
    <row r="168" spans="5:23" x14ac:dyDescent="0.25">
      <c r="E168">
        <f t="shared" si="40"/>
        <v>139</v>
      </c>
      <c r="F168">
        <f t="shared" si="53"/>
        <v>0.19626496753353845</v>
      </c>
      <c r="G168">
        <f t="shared" si="43"/>
        <v>2.1661695115719531E-3</v>
      </c>
      <c r="H168">
        <f t="shared" si="44"/>
        <v>1.2268074690714781E-2</v>
      </c>
      <c r="I168">
        <f t="shared" si="45"/>
        <v>-4.8729681305834712E-3</v>
      </c>
      <c r="K168">
        <f t="shared" si="42"/>
        <v>1.4137208805636035E-2</v>
      </c>
      <c r="N168">
        <f t="shared" si="41"/>
        <v>139</v>
      </c>
      <c r="O168">
        <f t="shared" si="54"/>
        <v>0.19626496753353845</v>
      </c>
      <c r="P168">
        <f t="shared" si="46"/>
        <v>4.2835574894243859E-3</v>
      </c>
      <c r="Q168">
        <f t="shared" si="47"/>
        <v>1.1603324573771355E-3</v>
      </c>
      <c r="R168">
        <f t="shared" si="48"/>
        <v>1.4337904786332302E-4</v>
      </c>
      <c r="S168">
        <f t="shared" si="49"/>
        <v>1.489707472987707E-3</v>
      </c>
      <c r="T168">
        <f t="shared" si="50"/>
        <v>8.1295308339072222E-4</v>
      </c>
      <c r="U168">
        <f t="shared" si="51"/>
        <v>1.8058818877964202E-3</v>
      </c>
      <c r="W168">
        <f t="shared" si="52"/>
        <v>5.6911241924219903E-3</v>
      </c>
    </row>
    <row r="169" spans="5:23" x14ac:dyDescent="0.25">
      <c r="E169">
        <f t="shared" si="40"/>
        <v>140</v>
      </c>
      <c r="F169">
        <f t="shared" si="53"/>
        <v>0.19767694571723296</v>
      </c>
      <c r="G169">
        <f t="shared" si="43"/>
        <v>2.1243466684774258E-3</v>
      </c>
      <c r="H169">
        <f t="shared" si="44"/>
        <v>1.2093098514648615E-2</v>
      </c>
      <c r="I169">
        <f t="shared" si="45"/>
        <v>-4.7896968315801732E-3</v>
      </c>
      <c r="K169">
        <f t="shared" si="42"/>
        <v>1.3924422218787105E-2</v>
      </c>
      <c r="N169">
        <f t="shared" si="41"/>
        <v>140</v>
      </c>
      <c r="O169">
        <f t="shared" si="54"/>
        <v>0.19767694571723296</v>
      </c>
      <c r="P169">
        <f t="shared" si="46"/>
        <v>4.2000000000000006E-3</v>
      </c>
      <c r="Q169">
        <f t="shared" si="47"/>
        <v>1.1300000000000001E-3</v>
      </c>
      <c r="R169">
        <f t="shared" si="48"/>
        <v>1.5100000000000001E-4</v>
      </c>
      <c r="S169">
        <f t="shared" si="49"/>
        <v>1.4600000000000004E-3</v>
      </c>
      <c r="T169">
        <f t="shared" si="50"/>
        <v>7.8799999999999986E-4</v>
      </c>
      <c r="U169">
        <f t="shared" si="51"/>
        <v>1.7500000000000005E-3</v>
      </c>
      <c r="W169">
        <f t="shared" si="52"/>
        <v>5.5528373828161049E-3</v>
      </c>
    </row>
    <row r="170" spans="5:23" x14ac:dyDescent="0.25">
      <c r="E170">
        <f t="shared" si="40"/>
        <v>141</v>
      </c>
      <c r="F170">
        <f t="shared" si="53"/>
        <v>0.19908892390092747</v>
      </c>
      <c r="G170">
        <f t="shared" si="43"/>
        <v>2.0694265217547827E-3</v>
      </c>
      <c r="H170">
        <f t="shared" si="44"/>
        <v>1.1843564364876314E-2</v>
      </c>
      <c r="I170">
        <f t="shared" si="45"/>
        <v>-4.6768954588743581E-3</v>
      </c>
      <c r="K170">
        <f t="shared" si="42"/>
        <v>1.3625828788915707E-2</v>
      </c>
      <c r="N170">
        <f t="shared" si="41"/>
        <v>141</v>
      </c>
      <c r="O170">
        <f t="shared" si="54"/>
        <v>0.19908892390092747</v>
      </c>
      <c r="P170">
        <f t="shared" si="46"/>
        <v>4.0905481139338886E-3</v>
      </c>
      <c r="Q170">
        <f t="shared" si="47"/>
        <v>1.0927007168597335E-3</v>
      </c>
      <c r="R170">
        <f t="shared" si="48"/>
        <v>1.5768998692408185E-4</v>
      </c>
      <c r="S170">
        <f t="shared" si="49"/>
        <v>1.4212911415130264E-3</v>
      </c>
      <c r="T170">
        <f t="shared" si="50"/>
        <v>7.5818863457268663E-4</v>
      </c>
      <c r="U170">
        <f t="shared" si="51"/>
        <v>1.6833287802695269E-3</v>
      </c>
      <c r="W170">
        <f t="shared" si="52"/>
        <v>5.3805107987327707E-3</v>
      </c>
    </row>
    <row r="171" spans="5:23" x14ac:dyDescent="0.25">
      <c r="E171">
        <f t="shared" si="40"/>
        <v>142</v>
      </c>
      <c r="F171">
        <f t="shared" si="53"/>
        <v>0.20050090208462198</v>
      </c>
      <c r="G171">
        <f t="shared" si="43"/>
        <v>2.0017476723713738E-3</v>
      </c>
      <c r="H171">
        <f t="shared" si="44"/>
        <v>1.1521010702409754E-2</v>
      </c>
      <c r="I171">
        <f t="shared" si="45"/>
        <v>-4.5352594704390348E-3</v>
      </c>
      <c r="K171">
        <f t="shared" si="42"/>
        <v>1.3243272268763137E-2</v>
      </c>
      <c r="N171">
        <f t="shared" si="41"/>
        <v>142</v>
      </c>
      <c r="O171">
        <f t="shared" si="54"/>
        <v>0.20050090208462198</v>
      </c>
      <c r="P171">
        <f t="shared" si="46"/>
        <v>3.9558766385000971E-3</v>
      </c>
      <c r="Q171">
        <f t="shared" si="47"/>
        <v>1.048664570440167E-3</v>
      </c>
      <c r="R171">
        <f t="shared" si="48"/>
        <v>1.6340776264153479E-4</v>
      </c>
      <c r="S171">
        <f t="shared" si="49"/>
        <v>1.3738195505113614E-3</v>
      </c>
      <c r="T171">
        <f t="shared" si="50"/>
        <v>7.237027840899283E-4</v>
      </c>
      <c r="U171">
        <f t="shared" si="51"/>
        <v>1.606279278845072E-3</v>
      </c>
      <c r="W171">
        <f t="shared" si="52"/>
        <v>5.1752263617674639E-3</v>
      </c>
    </row>
    <row r="172" spans="5:23" x14ac:dyDescent="0.25">
      <c r="E172">
        <f t="shared" si="40"/>
        <v>143</v>
      </c>
      <c r="F172">
        <f t="shared" si="53"/>
        <v>0.20191288026831652</v>
      </c>
      <c r="G172">
        <f t="shared" si="43"/>
        <v>1.9217273829391435E-3</v>
      </c>
      <c r="H172">
        <f t="shared" si="44"/>
        <v>1.1127426177837997E-2</v>
      </c>
      <c r="I172">
        <f t="shared" si="45"/>
        <v>-4.365662099241629E-3</v>
      </c>
      <c r="K172">
        <f t="shared" si="42"/>
        <v>1.2779115250448749E-2</v>
      </c>
      <c r="N172">
        <f t="shared" si="41"/>
        <v>143</v>
      </c>
      <c r="O172">
        <f t="shared" si="54"/>
        <v>0.20191288026831652</v>
      </c>
      <c r="P172">
        <f t="shared" si="46"/>
        <v>3.7968158681274764E-3</v>
      </c>
      <c r="Q172">
        <f t="shared" si="47"/>
        <v>9.9816305822747887E-4</v>
      </c>
      <c r="R172">
        <f t="shared" si="48"/>
        <v>1.6811807516370784E-4</v>
      </c>
      <c r="S172">
        <f t="shared" si="49"/>
        <v>1.3178779051394327E-3</v>
      </c>
      <c r="T172">
        <f t="shared" si="50"/>
        <v>6.8475506528765744E-4</v>
      </c>
      <c r="U172">
        <f t="shared" si="51"/>
        <v>1.5193265315244708E-3</v>
      </c>
      <c r="W172">
        <f t="shared" si="52"/>
        <v>4.9382764496859882E-3</v>
      </c>
    </row>
    <row r="173" spans="5:23" x14ac:dyDescent="0.25">
      <c r="E173">
        <f t="shared" si="40"/>
        <v>144</v>
      </c>
      <c r="F173">
        <f t="shared" si="53"/>
        <v>0.20332485845201104</v>
      </c>
      <c r="G173">
        <f t="shared" si="43"/>
        <v>1.8298590051518953E-3</v>
      </c>
      <c r="H173">
        <f t="shared" si="44"/>
        <v>1.0665237370635201E-2</v>
      </c>
      <c r="I173">
        <f t="shared" si="45"/>
        <v>-4.1691489694724512E-3</v>
      </c>
      <c r="K173">
        <f t="shared" si="42"/>
        <v>1.223622494460401E-2</v>
      </c>
      <c r="N173">
        <f t="shared" si="41"/>
        <v>144</v>
      </c>
      <c r="O173">
        <f t="shared" si="54"/>
        <v>0.20332485845201104</v>
      </c>
      <c r="P173">
        <f t="shared" si="46"/>
        <v>3.6143464653584615E-3</v>
      </c>
      <c r="Q173">
        <f t="shared" si="47"/>
        <v>9.4150753883792161E-4</v>
      </c>
      <c r="R173">
        <f t="shared" si="48"/>
        <v>1.7179188384756341E-4</v>
      </c>
      <c r="S173">
        <f t="shared" si="49"/>
        <v>1.2538111042434477E-3</v>
      </c>
      <c r="T173">
        <f t="shared" si="50"/>
        <v>6.4158560380372432E-4</v>
      </c>
      <c r="U173">
        <f t="shared" si="51"/>
        <v>1.4230066309096853E-3</v>
      </c>
      <c r="W173">
        <f t="shared" si="52"/>
        <v>4.6711586156870204E-3</v>
      </c>
    </row>
    <row r="174" spans="5:23" x14ac:dyDescent="0.25">
      <c r="E174">
        <f t="shared" si="40"/>
        <v>145</v>
      </c>
      <c r="F174">
        <f t="shared" si="53"/>
        <v>0.20473683663570555</v>
      </c>
      <c r="G174">
        <f t="shared" si="43"/>
        <v>1.7267089381080177E-3</v>
      </c>
      <c r="H174">
        <f t="shared" si="44"/>
        <v>1.0137293828491113E-2</v>
      </c>
      <c r="I174">
        <f t="shared" si="45"/>
        <v>-3.946931649923751E-3</v>
      </c>
      <c r="K174">
        <f t="shared" si="42"/>
        <v>1.1617956033990349E-2</v>
      </c>
      <c r="N174">
        <f t="shared" si="41"/>
        <v>145</v>
      </c>
      <c r="O174">
        <f t="shared" si="54"/>
        <v>0.20473683663570555</v>
      </c>
      <c r="P174">
        <f t="shared" si="46"/>
        <v>3.4095934147383446E-3</v>
      </c>
      <c r="Q174">
        <f t="shared" si="47"/>
        <v>8.7904731238840062E-4</v>
      </c>
      <c r="R174">
        <f t="shared" si="48"/>
        <v>1.7440653844090051E-4</v>
      </c>
      <c r="S174">
        <f t="shared" si="49"/>
        <v>1.1820141409552996E-3</v>
      </c>
      <c r="T174">
        <f t="shared" si="50"/>
        <v>5.9446055372347733E-4</v>
      </c>
      <c r="U174">
        <f t="shared" si="51"/>
        <v>1.3179134212176165E-3</v>
      </c>
      <c r="W174">
        <f t="shared" si="52"/>
        <v>4.3755705749111895E-3</v>
      </c>
    </row>
    <row r="175" spans="5:23" x14ac:dyDescent="0.25">
      <c r="E175">
        <f t="shared" si="40"/>
        <v>146</v>
      </c>
      <c r="F175">
        <f t="shared" si="53"/>
        <v>0.20614881481940009</v>
      </c>
      <c r="G175">
        <f t="shared" si="43"/>
        <v>1.612913136271716E-3</v>
      </c>
      <c r="H175">
        <f t="shared" si="44"/>
        <v>9.5468504989021045E-3</v>
      </c>
      <c r="I175">
        <f t="shared" si="45"/>
        <v>-3.700380184265311E-3</v>
      </c>
      <c r="K175">
        <f t="shared" si="42"/>
        <v>1.09281308181296E-2</v>
      </c>
      <c r="N175">
        <f t="shared" si="41"/>
        <v>146</v>
      </c>
      <c r="O175">
        <f t="shared" si="54"/>
        <v>0.20614881481940009</v>
      </c>
      <c r="P175">
        <f t="shared" si="46"/>
        <v>3.1838190869115019E-3</v>
      </c>
      <c r="Q175">
        <f t="shared" si="47"/>
        <v>8.1116746694511095E-4</v>
      </c>
      <c r="R175">
        <f t="shared" si="48"/>
        <v>1.7594591872869024E-4</v>
      </c>
      <c r="S175">
        <f t="shared" si="49"/>
        <v>1.1029296674285745E-3</v>
      </c>
      <c r="T175">
        <f t="shared" si="50"/>
        <v>5.4367045665133134E-4</v>
      </c>
      <c r="U175">
        <f t="shared" si="51"/>
        <v>1.2046948370330569E-3</v>
      </c>
      <c r="W175">
        <f t="shared" si="52"/>
        <v>4.0534065626053207E-3</v>
      </c>
    </row>
    <row r="176" spans="5:23" x14ac:dyDescent="0.25">
      <c r="E176">
        <f t="shared" si="40"/>
        <v>147</v>
      </c>
      <c r="F176">
        <f t="shared" si="53"/>
        <v>0.2075607930030946</v>
      </c>
      <c r="G176">
        <f t="shared" si="43"/>
        <v>1.489173188602258E-3</v>
      </c>
      <c r="H176">
        <f t="shared" si="44"/>
        <v>8.8975476613374384E-3</v>
      </c>
      <c r="I176">
        <f t="shared" si="45"/>
        <v>-3.4310146442696112E-3</v>
      </c>
      <c r="K176">
        <f t="shared" si="42"/>
        <v>1.017101697065865E-2</v>
      </c>
      <c r="N176">
        <f t="shared" si="41"/>
        <v>147</v>
      </c>
      <c r="O176">
        <f t="shared" si="54"/>
        <v>0.2075607930030946</v>
      </c>
      <c r="P176">
        <f t="shared" si="46"/>
        <v>2.9384154556865742E-3</v>
      </c>
      <c r="Q176">
        <f t="shared" si="47"/>
        <v>7.382865043275514E-4</v>
      </c>
      <c r="R176">
        <f t="shared" si="48"/>
        <v>1.7640053391956248E-4</v>
      </c>
      <c r="S176">
        <f t="shared" si="49"/>
        <v>1.0170452657408222E-3</v>
      </c>
      <c r="T176">
        <f t="shared" si="50"/>
        <v>4.8952845042515879E-4</v>
      </c>
      <c r="U176">
        <f t="shared" si="51"/>
        <v>1.0840489085765063E-3</v>
      </c>
      <c r="W176">
        <f t="shared" si="52"/>
        <v>3.7067571372816875E-3</v>
      </c>
    </row>
    <row r="177" spans="5:23" x14ac:dyDescent="0.25">
      <c r="E177">
        <f t="shared" si="40"/>
        <v>148</v>
      </c>
      <c r="F177">
        <f t="shared" si="53"/>
        <v>0.20897277118678911</v>
      </c>
      <c r="G177">
        <f t="shared" si="43"/>
        <v>1.3562519930247284E-3</v>
      </c>
      <c r="H177">
        <f t="shared" si="44"/>
        <v>8.1933884837057779E-3</v>
      </c>
      <c r="I177">
        <f t="shared" si="45"/>
        <v>-3.140495758063818E-3</v>
      </c>
      <c r="K177">
        <f t="shared" si="42"/>
        <v>9.3513034210266476E-3</v>
      </c>
      <c r="N177">
        <f t="shared" si="41"/>
        <v>148</v>
      </c>
      <c r="O177">
        <f t="shared" si="54"/>
        <v>0.20897277118678911</v>
      </c>
      <c r="P177">
        <f t="shared" si="46"/>
        <v>2.6748955160550399E-3</v>
      </c>
      <c r="Q177">
        <f t="shared" si="47"/>
        <v>6.6085375990563558E-4</v>
      </c>
      <c r="R177">
        <f t="shared" si="48"/>
        <v>1.7576758115969062E-4</v>
      </c>
      <c r="S177">
        <f t="shared" si="49"/>
        <v>9.24890441787906E-4</v>
      </c>
      <c r="T177">
        <f t="shared" si="50"/>
        <v>4.3236833851738532E-4</v>
      </c>
      <c r="U177">
        <f t="shared" si="51"/>
        <v>9.5671945811573694E-4</v>
      </c>
      <c r="W177">
        <f t="shared" si="52"/>
        <v>3.3379165820387946E-3</v>
      </c>
    </row>
    <row r="178" spans="5:23" x14ac:dyDescent="0.25">
      <c r="E178">
        <f t="shared" si="40"/>
        <v>149</v>
      </c>
      <c r="F178">
        <f t="shared" si="53"/>
        <v>0.21038474937048365</v>
      </c>
      <c r="G178">
        <f t="shared" si="43"/>
        <v>1.2149690529106481E-3</v>
      </c>
      <c r="H178">
        <f t="shared" si="44"/>
        <v>7.4387143414939216E-3</v>
      </c>
      <c r="I178">
        <f t="shared" si="45"/>
        <v>-2.8306146711887755E-3</v>
      </c>
      <c r="K178">
        <f t="shared" si="42"/>
        <v>8.4740752525433484E-3</v>
      </c>
      <c r="N178">
        <f t="shared" si="41"/>
        <v>149</v>
      </c>
      <c r="O178">
        <f t="shared" si="54"/>
        <v>0.21038474937048365</v>
      </c>
      <c r="P178">
        <f t="shared" si="46"/>
        <v>2.3948839560740055E-3</v>
      </c>
      <c r="Q178">
        <f t="shared" si="47"/>
        <v>5.7934663229772623E-4</v>
      </c>
      <c r="R178">
        <f t="shared" si="48"/>
        <v>1.7405096281331741E-4</v>
      </c>
      <c r="S178">
        <f t="shared" si="49"/>
        <v>8.2703336070408544E-4</v>
      </c>
      <c r="T178">
        <f t="shared" si="50"/>
        <v>3.7254253202558988E-4</v>
      </c>
      <c r="U178">
        <f t="shared" si="51"/>
        <v>8.2349151405418039E-4</v>
      </c>
      <c r="W178">
        <f t="shared" si="52"/>
        <v>2.94940687997701E-3</v>
      </c>
    </row>
    <row r="179" spans="5:23" x14ac:dyDescent="0.25">
      <c r="E179">
        <f t="shared" si="40"/>
        <v>150</v>
      </c>
      <c r="F179">
        <f t="shared" si="53"/>
        <v>0.21179672755417817</v>
      </c>
      <c r="G179">
        <f t="shared" si="43"/>
        <v>1.0661954245671653E-3</v>
      </c>
      <c r="H179">
        <f t="shared" si="44"/>
        <v>6.6381780517432223E-3</v>
      </c>
      <c r="I179">
        <f t="shared" si="45"/>
        <v>-2.5032819035909312E-3</v>
      </c>
      <c r="K179">
        <f t="shared" si="42"/>
        <v>7.5447893496319767E-3</v>
      </c>
      <c r="N179">
        <f t="shared" si="41"/>
        <v>150</v>
      </c>
      <c r="O179">
        <f t="shared" si="54"/>
        <v>0.21179672755417817</v>
      </c>
      <c r="P179">
        <f t="shared" si="46"/>
        <v>2.1001071401240455E-3</v>
      </c>
      <c r="Q179">
        <f t="shared" si="47"/>
        <v>4.9426764004939668E-4</v>
      </c>
      <c r="R179">
        <f t="shared" si="48"/>
        <v>1.7126126240338176E-4</v>
      </c>
      <c r="S179">
        <f t="shared" si="49"/>
        <v>7.240773439350245E-4</v>
      </c>
      <c r="T179">
        <f t="shared" si="50"/>
        <v>3.1041987694089358E-4</v>
      </c>
      <c r="U179">
        <f t="shared" si="51"/>
        <v>6.8518647096976336E-4</v>
      </c>
      <c r="W179">
        <f t="shared" si="52"/>
        <v>2.5440395083410144E-3</v>
      </c>
    </row>
    <row r="180" spans="5:23" x14ac:dyDescent="0.25">
      <c r="E180">
        <f t="shared" si="40"/>
        <v>151</v>
      </c>
      <c r="F180">
        <f t="shared" si="53"/>
        <v>0.21320870573787268</v>
      </c>
      <c r="G180">
        <f t="shared" si="43"/>
        <v>9.1084834688527313E-4</v>
      </c>
      <c r="H180">
        <f t="shared" si="44"/>
        <v>5.7967151868853449E-3</v>
      </c>
      <c r="I180">
        <f t="shared" si="45"/>
        <v>-2.1605155706317745E-3</v>
      </c>
      <c r="K180">
        <f t="shared" si="42"/>
        <v>6.5692545860530152E-3</v>
      </c>
      <c r="N180">
        <f t="shared" si="41"/>
        <v>151</v>
      </c>
      <c r="O180">
        <f t="shared" si="54"/>
        <v>0.21320870573787268</v>
      </c>
      <c r="P180">
        <f t="shared" si="46"/>
        <v>1.7923824652987383E-3</v>
      </c>
      <c r="Q180">
        <f t="shared" si="47"/>
        <v>4.0614132343949567E-4</v>
      </c>
      <c r="R180">
        <f t="shared" si="48"/>
        <v>1.6741567936058059E-4</v>
      </c>
      <c r="S180">
        <f t="shared" si="49"/>
        <v>6.1665714956045641E-4</v>
      </c>
      <c r="T180">
        <f t="shared" si="50"/>
        <v>2.4638338008977425E-4</v>
      </c>
      <c r="U180">
        <f t="shared" si="51"/>
        <v>5.426570254441985E-4</v>
      </c>
      <c r="W180">
        <f t="shared" si="52"/>
        <v>2.1250713206903086E-3</v>
      </c>
    </row>
    <row r="181" spans="5:23" x14ac:dyDescent="0.25">
      <c r="E181">
        <f t="shared" si="40"/>
        <v>152</v>
      </c>
      <c r="F181">
        <f t="shared" si="53"/>
        <v>0.21462068392156722</v>
      </c>
      <c r="G181">
        <f t="shared" si="43"/>
        <v>7.4988558625701878E-4</v>
      </c>
      <c r="H181">
        <f t="shared" si="44"/>
        <v>4.9195136452968961E-3</v>
      </c>
      <c r="I181">
        <f t="shared" si="45"/>
        <v>-1.8044289407353263E-3</v>
      </c>
      <c r="K181">
        <f t="shared" si="42"/>
        <v>5.5536260165071566E-3</v>
      </c>
      <c r="N181">
        <f t="shared" si="41"/>
        <v>152</v>
      </c>
      <c r="O181">
        <f t="shared" si="54"/>
        <v>0.21462068392156722</v>
      </c>
      <c r="P181">
        <f t="shared" si="46"/>
        <v>1.4736071565472051E-3</v>
      </c>
      <c r="Q181">
        <f t="shared" si="47"/>
        <v>3.155110105148933E-4</v>
      </c>
      <c r="R181">
        <f t="shared" si="48"/>
        <v>1.6253792298315866E-4</v>
      </c>
      <c r="S181">
        <f t="shared" si="49"/>
        <v>5.0543505879953484E-4</v>
      </c>
      <c r="T181">
        <f t="shared" si="50"/>
        <v>1.8082784776961213E-4</v>
      </c>
      <c r="U181">
        <f t="shared" si="51"/>
        <v>3.9678191890499449E-4</v>
      </c>
      <c r="W181">
        <f t="shared" si="52"/>
        <v>1.6966268279055585E-3</v>
      </c>
    </row>
    <row r="182" spans="5:23" x14ac:dyDescent="0.25">
      <c r="E182">
        <f t="shared" si="40"/>
        <v>153</v>
      </c>
      <c r="F182">
        <f t="shared" si="53"/>
        <v>0.21603266210526173</v>
      </c>
      <c r="G182">
        <f t="shared" si="43"/>
        <v>5.8429953162722817E-4</v>
      </c>
      <c r="H182">
        <f t="shared" si="44"/>
        <v>4.0119816661808999E-3</v>
      </c>
      <c r="I182">
        <f t="shared" si="45"/>
        <v>-1.4372174063857328E-3</v>
      </c>
      <c r="K182">
        <f t="shared" si="42"/>
        <v>4.504440636043429E-3</v>
      </c>
      <c r="N182">
        <f t="shared" si="41"/>
        <v>153</v>
      </c>
      <c r="O182">
        <f t="shared" si="54"/>
        <v>0.21603266210526173</v>
      </c>
      <c r="P182">
        <f t="shared" si="46"/>
        <v>1.1457465696514534E-3</v>
      </c>
      <c r="Q182">
        <f t="shared" si="47"/>
        <v>2.2293546729240898E-4</v>
      </c>
      <c r="R182">
        <f t="shared" si="48"/>
        <v>1.5665806626120144E-4</v>
      </c>
      <c r="S182">
        <f t="shared" si="49"/>
        <v>3.9109679282690163E-4</v>
      </c>
      <c r="T182">
        <f t="shared" si="50"/>
        <v>1.141574516365891E-4</v>
      </c>
      <c r="U182">
        <f t="shared" si="51"/>
        <v>2.4846051989236407E-4</v>
      </c>
      <c r="W182">
        <f t="shared" si="52"/>
        <v>1.2650289764421067E-3</v>
      </c>
    </row>
    <row r="183" spans="5:23" x14ac:dyDescent="0.25">
      <c r="E183">
        <f t="shared" si="40"/>
        <v>154</v>
      </c>
      <c r="F183">
        <f t="shared" si="53"/>
        <v>0.21744464028895624</v>
      </c>
      <c r="G183">
        <f t="shared" si="43"/>
        <v>4.1511107608564865E-4</v>
      </c>
      <c r="H183">
        <f t="shared" si="44"/>
        <v>3.0797144859736345E-3</v>
      </c>
      <c r="I183">
        <f t="shared" si="45"/>
        <v>-1.0611449488025036E-3</v>
      </c>
      <c r="K183">
        <f t="shared" si="42"/>
        <v>3.4287928974207466E-3</v>
      </c>
      <c r="N183">
        <f t="shared" si="41"/>
        <v>154</v>
      </c>
      <c r="O183">
        <f t="shared" si="54"/>
        <v>0.21744464028895624</v>
      </c>
      <c r="P183">
        <f t="shared" si="46"/>
        <v>8.1082207415441156E-4</v>
      </c>
      <c r="Q183">
        <f t="shared" si="47"/>
        <v>1.2898545278050349E-4</v>
      </c>
      <c r="R183">
        <f t="shared" si="48"/>
        <v>1.4981236046665081E-4</v>
      </c>
      <c r="S183">
        <f t="shared" si="49"/>
        <v>2.7434728507361248E-4</v>
      </c>
      <c r="T183">
        <f t="shared" si="50"/>
        <v>4.6783236853023227E-5</v>
      </c>
      <c r="U183">
        <f t="shared" si="51"/>
        <v>9.860727915309368E-5</v>
      </c>
      <c r="W183">
        <f t="shared" si="52"/>
        <v>8.4419777818886543E-4</v>
      </c>
    </row>
    <row r="184" spans="5:23" x14ac:dyDescent="0.25">
      <c r="E184">
        <f t="shared" si="40"/>
        <v>155</v>
      </c>
      <c r="F184">
        <f t="shared" si="53"/>
        <v>0.21885661847265078</v>
      </c>
      <c r="G184">
        <f t="shared" si="43"/>
        <v>2.4336332272155309E-4</v>
      </c>
      <c r="H184">
        <f t="shared" si="44"/>
        <v>2.128459841851311E-3</v>
      </c>
      <c r="I184">
        <f t="shared" si="45"/>
        <v>-6.7853017974336938E-4</v>
      </c>
      <c r="K184">
        <f t="shared" si="42"/>
        <v>2.3351204594827999E-3</v>
      </c>
      <c r="N184">
        <f t="shared" si="41"/>
        <v>155</v>
      </c>
      <c r="O184">
        <f t="shared" si="54"/>
        <v>0.21885661847265078</v>
      </c>
      <c r="P184">
        <f t="shared" si="46"/>
        <v>4.7089859094449226E-4</v>
      </c>
      <c r="Q184">
        <f t="shared" si="47"/>
        <v>3.4240200060186364E-5</v>
      </c>
      <c r="R184">
        <f t="shared" si="48"/>
        <v>1.4204301165215776E-4</v>
      </c>
      <c r="S184">
        <f t="shared" si="49"/>
        <v>1.5590633507810926E-4</v>
      </c>
      <c r="T184">
        <f t="shared" si="50"/>
        <v>-2.0879412142749505E-5</v>
      </c>
      <c r="U184">
        <f t="shared" si="51"/>
        <v>-5.1853908252410015E-5</v>
      </c>
      <c r="W184">
        <f t="shared" si="52"/>
        <v>4.8735375568896832E-4</v>
      </c>
    </row>
    <row r="185" spans="5:23" x14ac:dyDescent="0.25">
      <c r="E185">
        <f t="shared" si="40"/>
        <v>156</v>
      </c>
      <c r="F185">
        <f t="shared" si="53"/>
        <v>0.22026859665634529</v>
      </c>
      <c r="G185">
        <f t="shared" si="43"/>
        <v>7.0115153546370011E-5</v>
      </c>
      <c r="H185">
        <f t="shared" si="44"/>
        <v>1.1640825350192968E-3</v>
      </c>
      <c r="I185">
        <f t="shared" si="45"/>
        <v>-2.9173204649197109E-4</v>
      </c>
      <c r="K185">
        <f t="shared" si="42"/>
        <v>1.2384293351909259E-3</v>
      </c>
      <c r="N185">
        <f t="shared" si="41"/>
        <v>156</v>
      </c>
      <c r="O185">
        <f t="shared" si="54"/>
        <v>0.22026859665634529</v>
      </c>
      <c r="P185">
        <f t="shared" si="46"/>
        <v>1.2807186133174408E-4</v>
      </c>
      <c r="Q185">
        <f t="shared" si="47"/>
        <v>-6.0716154879519467E-5</v>
      </c>
      <c r="R185">
        <f t="shared" si="48"/>
        <v>1.3339792043673507E-4</v>
      </c>
      <c r="S185">
        <f t="shared" si="49"/>
        <v>3.6504170682737524E-5</v>
      </c>
      <c r="T185">
        <f t="shared" si="50"/>
        <v>-8.8413332619550035E-5</v>
      </c>
      <c r="U185">
        <f t="shared" si="51"/>
        <v>-2.0199539907035657E-4</v>
      </c>
      <c r="W185">
        <f t="shared" si="52"/>
        <v>4.3189074709513748E-4</v>
      </c>
    </row>
    <row r="186" spans="5:23" x14ac:dyDescent="0.25">
      <c r="E186">
        <f t="shared" si="40"/>
        <v>157</v>
      </c>
      <c r="F186">
        <f t="shared" si="53"/>
        <v>0.22168057484003981</v>
      </c>
      <c r="G186">
        <f t="shared" si="43"/>
        <v>-1.0356529886608486E-4</v>
      </c>
      <c r="H186">
        <f t="shared" si="44"/>
        <v>1.9252827226214311E-4</v>
      </c>
      <c r="I186">
        <f t="shared" si="45"/>
        <v>9.6864711836834987E-5</v>
      </c>
      <c r="K186">
        <f t="shared" si="42"/>
        <v>3.0964572014508196E-4</v>
      </c>
      <c r="N186">
        <f t="shared" si="41"/>
        <v>157</v>
      </c>
      <c r="O186">
        <f t="shared" si="54"/>
        <v>0.22168057484003981</v>
      </c>
      <c r="P186">
        <f t="shared" si="46"/>
        <v>-2.1554447389433758E-4</v>
      </c>
      <c r="Q186">
        <f t="shared" si="47"/>
        <v>-1.5529817453422486E-4</v>
      </c>
      <c r="R186">
        <f t="shared" si="48"/>
        <v>1.2393038668250976E-4</v>
      </c>
      <c r="S186">
        <f t="shared" si="49"/>
        <v>-8.3123054063764516E-5</v>
      </c>
      <c r="T186">
        <f t="shared" si="50"/>
        <v>-1.5540215550033604E-4</v>
      </c>
      <c r="U186">
        <f t="shared" si="51"/>
        <v>-3.5089152108275142E-4</v>
      </c>
      <c r="W186">
        <f t="shared" si="52"/>
        <v>7.4898136714549057E-4</v>
      </c>
    </row>
    <row r="187" spans="5:23" x14ac:dyDescent="0.25">
      <c r="E187">
        <f t="shared" si="40"/>
        <v>158</v>
      </c>
      <c r="F187">
        <f t="shared" si="53"/>
        <v>0.22309255302373435</v>
      </c>
      <c r="G187">
        <f t="shared" si="43"/>
        <v>-2.7660723677207374E-4</v>
      </c>
      <c r="H187">
        <f t="shared" si="44"/>
        <v>-7.8021299131565377E-4</v>
      </c>
      <c r="I187">
        <f t="shared" si="45"/>
        <v>4.8486426700634661E-4</v>
      </c>
      <c r="K187">
        <f t="shared" si="42"/>
        <v>1.0838410344186601E-3</v>
      </c>
      <c r="N187">
        <f t="shared" si="41"/>
        <v>158</v>
      </c>
      <c r="O187">
        <f t="shared" si="54"/>
        <v>0.22309255302373435</v>
      </c>
      <c r="P187">
        <f t="shared" si="46"/>
        <v>-5.5783190576304969E-4</v>
      </c>
      <c r="Q187">
        <f t="shared" si="47"/>
        <v>-2.4892272930104338E-4</v>
      </c>
      <c r="R187">
        <f t="shared" si="48"/>
        <v>1.136987808833513E-4</v>
      </c>
      <c r="S187">
        <f t="shared" si="49"/>
        <v>-2.0223779754074305E-4</v>
      </c>
      <c r="T187">
        <f t="shared" si="50"/>
        <v>-2.2143287241600186E-4</v>
      </c>
      <c r="U187">
        <f t="shared" si="51"/>
        <v>-4.9762428018439977E-4</v>
      </c>
      <c r="W187">
        <f t="shared" si="52"/>
        <v>1.1625936757689844E-3</v>
      </c>
    </row>
    <row r="188" spans="5:23" x14ac:dyDescent="0.25">
      <c r="E188">
        <f t="shared" si="40"/>
        <v>159</v>
      </c>
      <c r="F188">
        <f t="shared" si="53"/>
        <v>0.22450453120742886</v>
      </c>
      <c r="G188">
        <f t="shared" si="43"/>
        <v>-4.4794379908211885E-4</v>
      </c>
      <c r="H188">
        <f t="shared" si="44"/>
        <v>-1.7481439823548209E-3</v>
      </c>
      <c r="I188">
        <f t="shared" si="45"/>
        <v>8.6987447273605145E-4</v>
      </c>
      <c r="K188">
        <f t="shared" si="42"/>
        <v>2.1779888815910888E-3</v>
      </c>
      <c r="N188">
        <f t="shared" si="41"/>
        <v>159</v>
      </c>
      <c r="O188">
        <f t="shared" si="54"/>
        <v>0.22450453120742886</v>
      </c>
      <c r="P188">
        <f t="shared" si="46"/>
        <v>-8.9668011843479286E-4</v>
      </c>
      <c r="Q188">
        <f t="shared" si="47"/>
        <v>-3.410125926665117E-4</v>
      </c>
      <c r="R188">
        <f t="shared" si="48"/>
        <v>1.0276618429136593E-4</v>
      </c>
      <c r="S188">
        <f t="shared" si="49"/>
        <v>-3.2010567774498822E-4</v>
      </c>
      <c r="T188">
        <f t="shared" si="50"/>
        <v>-2.8609838203931943E-4</v>
      </c>
      <c r="U188">
        <f t="shared" si="51"/>
        <v>-6.4128902012184318E-4</v>
      </c>
      <c r="W188">
        <f t="shared" si="52"/>
        <v>1.5934284001576965E-3</v>
      </c>
    </row>
    <row r="189" spans="5:23" x14ac:dyDescent="0.25">
      <c r="E189">
        <f t="shared" si="40"/>
        <v>160</v>
      </c>
      <c r="F189">
        <f t="shared" si="53"/>
        <v>0.22591650939112337</v>
      </c>
      <c r="G189">
        <f t="shared" si="43"/>
        <v>-6.1651863891439788E-4</v>
      </c>
      <c r="H189">
        <f t="shared" si="44"/>
        <v>-2.7052970844259287E-3</v>
      </c>
      <c r="I189">
        <f t="shared" si="45"/>
        <v>1.2495216130787234E-3</v>
      </c>
      <c r="K189">
        <f t="shared" si="42"/>
        <v>3.2733429785825213E-3</v>
      </c>
      <c r="N189">
        <f t="shared" si="41"/>
        <v>160</v>
      </c>
      <c r="O189">
        <f t="shared" si="54"/>
        <v>0.22591650939112337</v>
      </c>
      <c r="P189">
        <f t="shared" si="46"/>
        <v>-1.2299999999999963E-3</v>
      </c>
      <c r="Q189">
        <f t="shared" si="47"/>
        <v>-4.3099999999999888E-4</v>
      </c>
      <c r="R189">
        <f t="shared" si="48"/>
        <v>9.1200000000000008E-5</v>
      </c>
      <c r="S189">
        <f t="shared" si="49"/>
        <v>-4.3599999999999878E-4</v>
      </c>
      <c r="T189">
        <f t="shared" si="50"/>
        <v>-3.4899999999999997E-4</v>
      </c>
      <c r="U189">
        <f t="shared" si="51"/>
        <v>-7.8099999999999968E-4</v>
      </c>
      <c r="W189">
        <f t="shared" si="52"/>
        <v>2.023340218549512E-3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M22"/>
  <sheetViews>
    <sheetView workbookViewId="0">
      <selection activeCell="O21" sqref="O21"/>
    </sheetView>
  </sheetViews>
  <sheetFormatPr defaultRowHeight="15" x14ac:dyDescent="0.25"/>
  <cols>
    <col min="8" max="9" width="14.140625" bestFit="1" customWidth="1"/>
    <col min="10" max="10" width="13.42578125" bestFit="1" customWidth="1"/>
    <col min="11" max="13" width="14.140625" bestFit="1" customWidth="1"/>
  </cols>
  <sheetData>
    <row r="8" spans="6:13" x14ac:dyDescent="0.25">
      <c r="F8">
        <v>2658</v>
      </c>
      <c r="H8" s="5">
        <v>7.5967150000000002E-4</v>
      </c>
      <c r="I8" s="5">
        <v>3.9774310000000002E-4</v>
      </c>
      <c r="J8" s="5">
        <v>2.8895119999999998E-4</v>
      </c>
      <c r="K8" s="5">
        <v>1.16212E-3</v>
      </c>
      <c r="L8" s="5">
        <v>7.5434899999999997E-4</v>
      </c>
      <c r="M8" s="5">
        <v>-5.1701510000000004E-4</v>
      </c>
    </row>
    <row r="9" spans="6:13" x14ac:dyDescent="0.25">
      <c r="H9" s="5">
        <v>-3.831882E-3</v>
      </c>
      <c r="I9" s="5">
        <v>-1.191447E-3</v>
      </c>
      <c r="J9" s="5">
        <v>-2.2378490000000001E-3</v>
      </c>
      <c r="K9" s="5">
        <v>-4.2397820000000001E-3</v>
      </c>
      <c r="L9" s="5">
        <v>-1.1284680000000001E-3</v>
      </c>
      <c r="M9" s="5">
        <v>2.155915E-3</v>
      </c>
    </row>
    <row r="10" spans="6:13" x14ac:dyDescent="0.25">
      <c r="F10">
        <v>2622</v>
      </c>
      <c r="H10" s="5">
        <v>1.2865229999999999E-3</v>
      </c>
      <c r="I10" s="5">
        <v>8.0681660000000001E-4</v>
      </c>
      <c r="J10" s="5">
        <v>2.0210029999999999E-3</v>
      </c>
      <c r="K10" s="5">
        <v>-2.7333240000000002E-4</v>
      </c>
      <c r="L10" s="5">
        <v>-5.7381680000000005E-4</v>
      </c>
      <c r="M10" s="5">
        <v>3.9049270000000001E-4</v>
      </c>
    </row>
    <row r="11" spans="6:13" x14ac:dyDescent="0.25">
      <c r="H11" s="5">
        <v>-5.5515590000000002E-3</v>
      </c>
      <c r="I11" s="5">
        <v>-3.5784710000000002E-3</v>
      </c>
      <c r="J11" s="5">
        <v>-2.2136460000000001E-3</v>
      </c>
      <c r="K11" s="5">
        <v>4.5213700000000002E-4</v>
      </c>
      <c r="L11" s="5">
        <v>1.536775E-3</v>
      </c>
      <c r="M11" s="5">
        <v>-2.8940680000000001E-3</v>
      </c>
    </row>
    <row r="12" spans="6:13" x14ac:dyDescent="0.25">
      <c r="F12">
        <v>2671</v>
      </c>
      <c r="H12" s="5">
        <v>-1.249404E-3</v>
      </c>
      <c r="I12" s="5">
        <v>8.6554919999999995E-5</v>
      </c>
      <c r="J12" s="5">
        <v>3.3153179999999998E-4</v>
      </c>
      <c r="K12" s="5">
        <v>-2.349575E-4</v>
      </c>
      <c r="L12" s="5">
        <v>1.053837E-4</v>
      </c>
      <c r="M12" s="5">
        <v>-5.0015859999999999E-4</v>
      </c>
    </row>
    <row r="13" spans="6:13" x14ac:dyDescent="0.25">
      <c r="H13" s="5">
        <v>5.9265389999999998E-3</v>
      </c>
      <c r="I13" s="5">
        <v>9.4308019999999996E-4</v>
      </c>
      <c r="J13" s="5">
        <v>5.4100139999999997E-4</v>
      </c>
      <c r="K13" s="5">
        <v>9.19461E-4</v>
      </c>
      <c r="L13" s="5">
        <v>-3.3113460000000001E-4</v>
      </c>
      <c r="M13" s="5">
        <v>1.0405119999999999E-3</v>
      </c>
    </row>
    <row r="14" spans="6:13" x14ac:dyDescent="0.25">
      <c r="F14">
        <v>2616</v>
      </c>
      <c r="H14" s="5">
        <v>-5.7048430000000002E-3</v>
      </c>
      <c r="I14" s="5">
        <v>-3.013216E-3</v>
      </c>
      <c r="J14" s="5">
        <v>-2.2759949999999998E-3</v>
      </c>
      <c r="K14" s="5">
        <v>-2.399165E-3</v>
      </c>
      <c r="L14" s="5">
        <v>-1.6825469999999999E-3</v>
      </c>
      <c r="M14" s="5">
        <v>-2.4985440000000001E-3</v>
      </c>
    </row>
    <row r="15" spans="6:13" x14ac:dyDescent="0.25">
      <c r="H15" s="5">
        <v>2.0272180000000001E-2</v>
      </c>
      <c r="I15" s="5">
        <v>8.3512689999999997E-3</v>
      </c>
      <c r="J15" s="5">
        <v>4.5135289999999996E-3</v>
      </c>
      <c r="K15" s="5">
        <v>8.7201329999999997E-3</v>
      </c>
      <c r="L15" s="5">
        <v>3.0755890000000001E-3</v>
      </c>
      <c r="M15" s="5">
        <v>6.6898790000000001E-3</v>
      </c>
    </row>
    <row r="21" spans="8:13" x14ac:dyDescent="0.25">
      <c r="H21" s="4">
        <f>AVERAGE(H8,H10,H12,H14)</f>
        <v>-1.227013125E-3</v>
      </c>
      <c r="I21" s="4">
        <f t="shared" ref="I21:M21" si="0">AVERAGE(I8,I10,I12,I14)</f>
        <v>-4.3052534499999999E-4</v>
      </c>
      <c r="J21" s="4">
        <f t="shared" si="0"/>
        <v>9.1372750000000085E-5</v>
      </c>
      <c r="K21" s="4">
        <f t="shared" si="0"/>
        <v>-4.3633372499999999E-4</v>
      </c>
      <c r="L21" s="4">
        <f t="shared" si="0"/>
        <v>-3.49157775E-4</v>
      </c>
      <c r="M21" s="4">
        <f t="shared" si="0"/>
        <v>-7.8130625000000003E-4</v>
      </c>
    </row>
    <row r="22" spans="8:13" x14ac:dyDescent="0.25">
      <c r="H22" s="4">
        <f>AVERAGE(H9,H11,H13,H15)</f>
        <v>4.2038195000000007E-3</v>
      </c>
      <c r="I22" s="4">
        <f t="shared" ref="I22:M22" si="1">AVERAGE(I9,I11,I13,I15)</f>
        <v>1.1311078E-3</v>
      </c>
      <c r="J22" s="4">
        <f t="shared" si="1"/>
        <v>1.5075885000000004E-4</v>
      </c>
      <c r="K22" s="4">
        <f t="shared" si="1"/>
        <v>1.4629872499999999E-3</v>
      </c>
      <c r="L22" s="4">
        <f t="shared" si="1"/>
        <v>7.8819035000000004E-4</v>
      </c>
      <c r="M22" s="4">
        <f t="shared" si="1"/>
        <v>1.7480594999999999E-3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Von Mises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 Rex</dc:creator>
  <cp:lastModifiedBy>He Rex</cp:lastModifiedBy>
  <dcterms:created xsi:type="dcterms:W3CDTF">2019-12-16T05:10:32Z</dcterms:created>
  <dcterms:modified xsi:type="dcterms:W3CDTF">2019-12-17T09:48:18Z</dcterms:modified>
</cp:coreProperties>
</file>